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/>
  </bookViews>
  <sheets>
    <sheet name="本级公共平衡（县本级）" sheetId="9" r:id="rId1"/>
    <sheet name="基金预算" sheetId="7" r:id="rId2"/>
    <sheet name="国资预算" sheetId="12" r:id="rId3"/>
    <sheet name="一般公共转移支付" sheetId="11" r:id="rId4"/>
  </sheets>
  <definedNames>
    <definedName name="fa">#REF!</definedName>
    <definedName name="地区名称">#REF!</definedName>
    <definedName name="_xlnm.Print_Area" localSheetId="0">'本级公共平衡（县本级）'!$A$1:$K$41</definedName>
    <definedName name="_xlnm.Print_Titles" localSheetId="3">一般公共转移支付!$1:$4</definedName>
  </definedNames>
  <calcPr calcId="144525"/>
</workbook>
</file>

<file path=xl/sharedStrings.xml><?xml version="1.0" encoding="utf-8"?>
<sst xmlns="http://schemas.openxmlformats.org/spreadsheetml/2006/main" count="204">
  <si>
    <t>附件1</t>
  </si>
  <si>
    <t>2021年县级一般公共预算收支调整预算表</t>
  </si>
  <si>
    <t>编制单位：秀山自治县财政局</t>
  </si>
  <si>
    <t>单位：万元</t>
  </si>
  <si>
    <t>收      入</t>
  </si>
  <si>
    <t>年初预算数</t>
  </si>
  <si>
    <t>调整预算数</t>
  </si>
  <si>
    <t>增减情况</t>
  </si>
  <si>
    <t>支      出</t>
  </si>
  <si>
    <t>备注</t>
  </si>
  <si>
    <t>金额</t>
  </si>
  <si>
    <t>增减比%</t>
  </si>
  <si>
    <t>总  计</t>
  </si>
  <si>
    <t>一、本级收入合计</t>
  </si>
  <si>
    <t>一、本级支出合计</t>
  </si>
  <si>
    <t>（一）税收收入</t>
  </si>
  <si>
    <t>一般公共服务支出</t>
  </si>
  <si>
    <t xml:space="preserve">    增值税</t>
  </si>
  <si>
    <t>国防支出</t>
  </si>
  <si>
    <t xml:space="preserve">    营业税</t>
  </si>
  <si>
    <t>公共安全支出</t>
  </si>
  <si>
    <t xml:space="preserve">    企业所得税</t>
  </si>
  <si>
    <t>教育支出</t>
  </si>
  <si>
    <t xml:space="preserve">    个人所得税</t>
  </si>
  <si>
    <t>科学技术支出</t>
  </si>
  <si>
    <t xml:space="preserve">    资源税</t>
  </si>
  <si>
    <t>文化体育与传媒支出</t>
  </si>
  <si>
    <t xml:space="preserve">    城市维护建设税</t>
  </si>
  <si>
    <t>社会保障和就业支出</t>
  </si>
  <si>
    <t xml:space="preserve">    房产税</t>
  </si>
  <si>
    <t>卫生健康支出</t>
  </si>
  <si>
    <t xml:space="preserve">    印花税</t>
  </si>
  <si>
    <t>节能环保支出</t>
  </si>
  <si>
    <t xml:space="preserve">    城镇土地使用税</t>
  </si>
  <si>
    <t>城乡社区支出</t>
  </si>
  <si>
    <t xml:space="preserve">    土地增值税</t>
  </si>
  <si>
    <t>农林水支出</t>
  </si>
  <si>
    <t xml:space="preserve">    耕地占用税</t>
  </si>
  <si>
    <t>交通运输支出</t>
  </si>
  <si>
    <t xml:space="preserve">    契税</t>
  </si>
  <si>
    <t>资源勘探信息等支出</t>
  </si>
  <si>
    <t xml:space="preserve">    环境保护税</t>
  </si>
  <si>
    <t>商业服务业等支出</t>
  </si>
  <si>
    <t>（二）非税收入</t>
  </si>
  <si>
    <t>金融支出</t>
  </si>
  <si>
    <t xml:space="preserve">    专项收入</t>
  </si>
  <si>
    <t>国土海洋气象等支出</t>
  </si>
  <si>
    <t xml:space="preserve">    行政事业性收费收入</t>
  </si>
  <si>
    <t>住房保障支出</t>
  </si>
  <si>
    <t xml:space="preserve">    罚没收入</t>
  </si>
  <si>
    <t>粮油物资储备支出</t>
  </si>
  <si>
    <t xml:space="preserve">    国有资源（资产）有偿使用收入</t>
  </si>
  <si>
    <t>灾害防治及应急管理支出</t>
  </si>
  <si>
    <t>政府住房基金收入</t>
  </si>
  <si>
    <t>预备费</t>
  </si>
  <si>
    <t>其他收入</t>
  </si>
  <si>
    <t>债务付息支出</t>
  </si>
  <si>
    <t>二、转移性收入合计</t>
  </si>
  <si>
    <t>其他支出</t>
  </si>
  <si>
    <t>（一）返还性收入</t>
  </si>
  <si>
    <t>（二）一般性转移支付</t>
  </si>
  <si>
    <t>二、转移性支出合计</t>
  </si>
  <si>
    <t>（三）专项转移支付</t>
  </si>
  <si>
    <t>（一）上解市级支出</t>
  </si>
  <si>
    <t>三、调入预算稳定调节基金</t>
  </si>
  <si>
    <t>（二）补助乡镇支出</t>
  </si>
  <si>
    <t>四、债务转贷收入</t>
  </si>
  <si>
    <t>（一）新增债券收入</t>
  </si>
  <si>
    <t>三、债务还本支出</t>
  </si>
  <si>
    <t>（二）置换债券收入</t>
  </si>
  <si>
    <t>五、调入资金</t>
  </si>
  <si>
    <t>从政府性基金调入</t>
  </si>
  <si>
    <t>从国有资本经营预算调入</t>
  </si>
  <si>
    <t>六、上年结转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</si>
  <si>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</si>
  <si>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附件2</t>
  </si>
  <si>
    <t>2021年县级政府性基金预算收支调整预算表</t>
  </si>
  <si>
    <r>
      <rPr>
        <b/>
        <sz val="12"/>
        <rFont val="方正仿宋_GBK"/>
        <charset val="134"/>
      </rPr>
      <t>收</t>
    </r>
    <r>
      <rPr>
        <b/>
        <sz val="12"/>
        <rFont val="方正仿宋_GBK"/>
        <charset val="0"/>
      </rPr>
      <t xml:space="preserve">        </t>
    </r>
    <r>
      <rPr>
        <b/>
        <sz val="12"/>
        <rFont val="方正仿宋_GBK"/>
        <charset val="134"/>
      </rPr>
      <t>入</t>
    </r>
  </si>
  <si>
    <t>增减金额</t>
  </si>
  <si>
    <t>增减%</t>
  </si>
  <si>
    <r>
      <rPr>
        <b/>
        <sz val="12"/>
        <rFont val="方正仿宋_GBK"/>
        <charset val="134"/>
      </rPr>
      <t>支</t>
    </r>
    <r>
      <rPr>
        <b/>
        <sz val="12"/>
        <rFont val="方正仿宋_GBK"/>
        <charset val="0"/>
      </rPr>
      <t xml:space="preserve">        </t>
    </r>
    <r>
      <rPr>
        <b/>
        <sz val="12"/>
        <rFont val="方正仿宋_GBK"/>
        <charset val="134"/>
      </rPr>
      <t>出</t>
    </r>
  </si>
  <si>
    <r>
      <rPr>
        <b/>
        <sz val="12"/>
        <rFont val="方正仿宋_GBK"/>
        <charset val="134"/>
      </rPr>
      <t>备</t>
    </r>
    <r>
      <rPr>
        <b/>
        <sz val="12"/>
        <rFont val="方正仿宋_GBK"/>
        <charset val="0"/>
      </rPr>
      <t xml:space="preserve"> </t>
    </r>
    <r>
      <rPr>
        <b/>
        <sz val="12"/>
        <rFont val="方正仿宋_GBK"/>
        <charset val="134"/>
      </rPr>
      <t>注</t>
    </r>
  </si>
  <si>
    <t>一、本级收入</t>
  </si>
  <si>
    <t>一、政府性基金支出</t>
  </si>
  <si>
    <t>（一）土地出让收入</t>
  </si>
  <si>
    <t>1、国有土地收益基金收入</t>
  </si>
  <si>
    <t>旅游发展基金支出</t>
  </si>
  <si>
    <t>2、农业土地开发资金收入</t>
  </si>
  <si>
    <t>3、国有土地使用权出让收入</t>
  </si>
  <si>
    <t>大中型水库移民后期扶持基金支出</t>
  </si>
  <si>
    <t>（二）城市基础设施配套费收入</t>
  </si>
  <si>
    <t>小型水库移民扶助基金安排的支出</t>
  </si>
  <si>
    <t>（三）污水处理费收入</t>
  </si>
  <si>
    <t>1、国有土地使用权出让收入安排的支出</t>
  </si>
  <si>
    <t>征地和拆迁补偿支出</t>
  </si>
  <si>
    <t>农村基础设施建设支出</t>
  </si>
  <si>
    <t>其他国有土地使用权出让收入安排的支出</t>
  </si>
  <si>
    <t>2、国有土地收益基金支出</t>
  </si>
  <si>
    <t>3、农业土地开发资金支出</t>
  </si>
  <si>
    <t>4、城市基础设施配套费安排的支出</t>
  </si>
  <si>
    <t>城市公共设施</t>
  </si>
  <si>
    <t>城市环境卫生</t>
  </si>
  <si>
    <t>城市防洪</t>
  </si>
  <si>
    <t>其他城市基础设施配套费安排的支出</t>
  </si>
  <si>
    <t>5、污水处理费安排的支出</t>
  </si>
  <si>
    <t>污水处理设施建设和运营</t>
  </si>
  <si>
    <t>大中型水库库区基金安排的支出</t>
  </si>
  <si>
    <t>三峡水库库区基金支出</t>
  </si>
  <si>
    <t>二、上级补助收入</t>
  </si>
  <si>
    <t>（一）基金补助收入</t>
  </si>
  <si>
    <t>其他地方自行试点项目收益专项债券收入安排的支出</t>
  </si>
  <si>
    <t>彩票发行销售机构业务费安排的支出</t>
  </si>
  <si>
    <t>三、上年结转</t>
  </si>
  <si>
    <t>彩票公益金安排的支出</t>
  </si>
  <si>
    <t>本级结转</t>
  </si>
  <si>
    <t>债务付息等支出</t>
  </si>
  <si>
    <t>上级专款结转</t>
  </si>
  <si>
    <t>二、上解支出</t>
  </si>
  <si>
    <t>四、债务(转贷)收入</t>
  </si>
  <si>
    <t>三、债务还本</t>
  </si>
  <si>
    <t>（一）新增项目专项债券</t>
  </si>
  <si>
    <t>四、调出资金</t>
  </si>
  <si>
    <t>（二）置换债券</t>
  </si>
  <si>
    <t>政府性基金预算收入总计</t>
  </si>
  <si>
    <t>政府性基金预算支出总计</t>
  </si>
  <si>
    <t>附件3</t>
  </si>
  <si>
    <t>2021年县级国有资本经营预算收支调整预算表</t>
  </si>
  <si>
    <t>收        入</t>
  </si>
  <si>
    <t>年预算数</t>
  </si>
  <si>
    <t>支        出</t>
  </si>
  <si>
    <t>（一）利润收入</t>
  </si>
  <si>
    <t>（一）其他国有资本经营预算支出</t>
  </si>
  <si>
    <t xml:space="preserve">  其他国有资本经营预算支出  </t>
  </si>
  <si>
    <t xml:space="preserve"> (二) 转让收入</t>
  </si>
  <si>
    <t>二、上年结余</t>
  </si>
  <si>
    <t>二、调出资金</t>
  </si>
  <si>
    <t>收入合计</t>
  </si>
  <si>
    <t>支出合计</t>
  </si>
  <si>
    <t>附件4</t>
  </si>
  <si>
    <t>2021年县级一般公共预算转移性收支调整预算表</t>
  </si>
  <si>
    <t>预算数</t>
  </si>
  <si>
    <r>
      <rPr>
        <sz val="11"/>
        <rFont val="黑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黑体"/>
        <charset val="134"/>
      </rPr>
      <t>计</t>
    </r>
  </si>
  <si>
    <t>合  计</t>
  </si>
  <si>
    <t>上级补助收入</t>
  </si>
  <si>
    <t>一、上解支出</t>
  </si>
  <si>
    <t>专项上解</t>
  </si>
  <si>
    <t xml:space="preserve">增值税和消费税税收返还收入 </t>
  </si>
  <si>
    <t>二、补助乡镇支出</t>
  </si>
  <si>
    <t>所得税基数返还收入</t>
  </si>
  <si>
    <t>（一）一般性转移支付支出</t>
  </si>
  <si>
    <t>（二）一般性转移支付收入</t>
  </si>
  <si>
    <t>均衡性转移支付支出</t>
  </si>
  <si>
    <t>体制补助收入</t>
  </si>
  <si>
    <t>县级基本财力保障机制奖补资金支出</t>
  </si>
  <si>
    <t>均衡性转移支付收入</t>
  </si>
  <si>
    <t>结算补助支出</t>
  </si>
  <si>
    <t>县级基本财力保障机制奖补资金收入</t>
  </si>
  <si>
    <t>重点生态功能区转移支付支出</t>
  </si>
  <si>
    <t>结算补助收入</t>
  </si>
  <si>
    <t>固定数额补助支出</t>
  </si>
  <si>
    <t>资源枯竭型城市转移支付补助收入</t>
  </si>
  <si>
    <t>革命老区转移支付支出</t>
  </si>
  <si>
    <t>产粮（油）大县奖励资金收入</t>
  </si>
  <si>
    <t>民族地区转移支付支出</t>
  </si>
  <si>
    <t>重点生态功能区转移支付收入</t>
  </si>
  <si>
    <t>社会保障和就业共同财政事权转移支付支出</t>
  </si>
  <si>
    <t>固定数额补助收入</t>
  </si>
  <si>
    <t>（二）专项转移支付支出</t>
  </si>
  <si>
    <t>革命老区转移支付收入</t>
  </si>
  <si>
    <t>民族地区转移支付收入</t>
  </si>
  <si>
    <t>贫困地区转移支付收入</t>
  </si>
  <si>
    <t>一般公共服务共同财政事权转移支付收入</t>
  </si>
  <si>
    <t>公共安全共同财政事权转移支付收入</t>
  </si>
  <si>
    <t>教育共同财政事权转移支付收入</t>
  </si>
  <si>
    <t>文化旅游体育与传媒支出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</si>
  <si>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</si>
  <si>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</si>
  <si>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</si>
  <si>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</si>
  <si>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</si>
  <si>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</si>
  <si>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</si>
  <si>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其他一般性转移支付收入</t>
  </si>
  <si>
    <t>（三）专项转移支付收入</t>
  </si>
  <si>
    <t>自然资源海洋气象等支出</t>
  </si>
  <si>
    <t>一般公共服务</t>
  </si>
  <si>
    <t>国防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</si>
  <si>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</si>
  <si>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</si>
  <si>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</si>
  <si>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</si>
  <si>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</si>
  <si>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</si>
  <si>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</si>
  <si>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</si>
  <si>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</si>
  <si>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</si>
  <si>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资源勘探工业信息等</t>
  </si>
  <si>
    <t>商业服务业等</t>
  </si>
  <si>
    <t>金融</t>
  </si>
  <si>
    <t>自然资源海洋气象等</t>
  </si>
  <si>
    <t>住房保障</t>
  </si>
  <si>
    <t>粮油物资储备</t>
  </si>
  <si>
    <t>灾害防治及应急管理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</si>
</sst>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F800]dddd\,\ mmmm\ dd\,\ yyyy"/>
    <numFmt numFmtId="177" formatCode="yyyy&quot;年&quot;m&quot;月&quot;d&quot;日&quot;;@"/>
    <numFmt numFmtId="178" formatCode="#,##0.00_ "/>
    <numFmt numFmtId="179" formatCode="0_ "/>
    <numFmt numFmtId="180" formatCode="0_);[Red]\(0\)"/>
    <numFmt numFmtId="181" formatCode="#,##0_ "/>
    <numFmt numFmtId="182" formatCode="#,##0_);[Red]\(#,##0\)"/>
    <numFmt numFmtId="183" formatCode="________@"/>
    <numFmt numFmtId="184" formatCode="0.0_ "/>
    <numFmt numFmtId="185" formatCode="#,##0.0_ "/>
  </numFmts>
  <fonts count="5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20"/>
      <color theme="1"/>
      <name val="方正黑体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name val="黑体"/>
      <charset val="134"/>
    </font>
    <font>
      <b/>
      <sz val="11"/>
      <name val="Times New Roman"/>
      <charset val="134"/>
    </font>
    <font>
      <b/>
      <sz val="12"/>
      <color theme="1"/>
      <name val="方正仿宋_GBK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方正仿宋_GBK"/>
      <charset val="134"/>
    </font>
    <font>
      <sz val="11"/>
      <name val="方正仿宋_GBK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楷体_GBK"/>
      <charset val="134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Times New Roman"/>
      <charset val="0"/>
    </font>
    <font>
      <sz val="12"/>
      <name val="Times New Roman"/>
      <charset val="134"/>
    </font>
    <font>
      <sz val="14"/>
      <name val="Times New Roman"/>
      <charset val="0"/>
    </font>
    <font>
      <b/>
      <sz val="12"/>
      <name val="Times New Roman"/>
      <charset val="134"/>
    </font>
    <font>
      <sz val="12"/>
      <name val="方正仿宋_GBK"/>
      <charset val="0"/>
    </font>
    <font>
      <b/>
      <sz val="12"/>
      <name val="仿宋_GB2312"/>
      <charset val="134"/>
    </font>
    <font>
      <sz val="12"/>
      <name val="宋体"/>
      <charset val="134"/>
    </font>
    <font>
      <sz val="14"/>
      <name val="方正黑体_GBK"/>
      <charset val="134"/>
    </font>
    <font>
      <b/>
      <sz val="11"/>
      <name val="方正仿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29" fillId="0" borderId="0"/>
    <xf numFmtId="42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8" fillId="0" borderId="0"/>
    <xf numFmtId="0" fontId="42" fillId="0" borderId="10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2" borderId="12" applyNumberFormat="0" applyAlignment="0" applyProtection="0">
      <alignment vertical="center"/>
    </xf>
    <xf numFmtId="0" fontId="36" fillId="2" borderId="7" applyNumberFormat="0" applyAlignment="0" applyProtection="0">
      <alignment vertical="center"/>
    </xf>
    <xf numFmtId="0" fontId="49" fillId="16" borderId="11" applyNumberForma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9" fillId="0" borderId="0"/>
    <xf numFmtId="0" fontId="44" fillId="2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48" fillId="0" borderId="0"/>
    <xf numFmtId="0" fontId="0" fillId="0" borderId="0">
      <alignment vertical="center"/>
    </xf>
  </cellStyleXfs>
  <cellXfs count="179">
    <xf numFmtId="0" fontId="0" fillId="0" borderId="0" xfId="0">
      <alignment vertical="center"/>
    </xf>
    <xf numFmtId="180" fontId="1" fillId="0" borderId="0" xfId="1" applyNumberFormat="1" applyFont="1" applyFill="1" applyAlignment="1">
      <alignment horizontal="right"/>
    </xf>
    <xf numFmtId="0" fontId="1" fillId="0" borderId="0" xfId="1" applyFont="1" applyFill="1"/>
    <xf numFmtId="0" fontId="0" fillId="0" borderId="0" xfId="0" applyFill="1" applyBorder="1" applyAlignment="1">
      <alignment vertical="center"/>
    </xf>
    <xf numFmtId="179" fontId="2" fillId="0" borderId="0" xfId="54" applyNumberFormat="1" applyFont="1" applyFill="1" applyBorder="1" applyAlignment="1">
      <alignment vertical="center"/>
    </xf>
    <xf numFmtId="179" fontId="3" fillId="0" borderId="0" xfId="54" applyNumberFormat="1" applyFont="1" applyFill="1" applyBorder="1" applyAlignment="1">
      <alignment vertical="center"/>
    </xf>
    <xf numFmtId="179" fontId="3" fillId="0" borderId="0" xfId="54" applyNumberFormat="1" applyFont="1" applyFill="1" applyBorder="1" applyAlignment="1">
      <alignment horizontal="left" vertical="center"/>
    </xf>
    <xf numFmtId="179" fontId="4" fillId="0" borderId="0" xfId="54" applyNumberFormat="1" applyFont="1" applyFill="1" applyAlignment="1">
      <alignment horizontal="center" vertical="center"/>
    </xf>
    <xf numFmtId="177" fontId="5" fillId="0" borderId="0" xfId="54" applyNumberFormat="1" applyFont="1" applyFill="1" applyBorder="1" applyAlignment="1">
      <alignment horizontal="left"/>
    </xf>
    <xf numFmtId="179" fontId="5" fillId="0" borderId="0" xfId="54" applyNumberFormat="1" applyFont="1" applyFill="1" applyBorder="1" applyAlignment="1"/>
    <xf numFmtId="180" fontId="6" fillId="0" borderId="0" xfId="1" applyNumberFormat="1" applyFont="1" applyFill="1" applyAlignment="1">
      <alignment horizontal="right"/>
    </xf>
    <xf numFmtId="0" fontId="6" fillId="0" borderId="0" xfId="1" applyFont="1" applyFill="1"/>
    <xf numFmtId="179" fontId="7" fillId="0" borderId="1" xfId="1" applyNumberFormat="1" applyFont="1" applyFill="1" applyBorder="1" applyAlignment="1">
      <alignment horizontal="center" vertical="center" wrapText="1"/>
    </xf>
    <xf numFmtId="179" fontId="7" fillId="0" borderId="2" xfId="1" applyNumberFormat="1" applyFont="1" applyFill="1" applyBorder="1" applyAlignment="1">
      <alignment horizontal="center" vertical="center" wrapText="1"/>
    </xf>
    <xf numFmtId="179" fontId="8" fillId="0" borderId="3" xfId="1" applyNumberFormat="1" applyFont="1" applyFill="1" applyBorder="1" applyAlignment="1">
      <alignment horizontal="center" vertical="center"/>
    </xf>
    <xf numFmtId="181" fontId="9" fillId="0" borderId="3" xfId="1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horizontal="center" vertical="center"/>
    </xf>
    <xf numFmtId="179" fontId="10" fillId="0" borderId="3" xfId="54" applyNumberFormat="1" applyFont="1" applyFill="1" applyBorder="1" applyAlignment="1">
      <alignment vertical="center"/>
    </xf>
    <xf numFmtId="181" fontId="11" fillId="0" borderId="3" xfId="54" applyNumberFormat="1" applyFont="1" applyFill="1" applyBorder="1" applyAlignment="1">
      <alignment vertical="center"/>
    </xf>
    <xf numFmtId="179" fontId="5" fillId="0" borderId="3" xfId="54" applyNumberFormat="1" applyFont="1" applyFill="1" applyBorder="1" applyAlignment="1">
      <alignment horizontal="left" vertical="center" indent="1"/>
    </xf>
    <xf numFmtId="181" fontId="12" fillId="0" borderId="3" xfId="54" applyNumberFormat="1" applyFont="1" applyFill="1" applyBorder="1" applyAlignment="1">
      <alignment vertical="center"/>
    </xf>
    <xf numFmtId="179" fontId="11" fillId="0" borderId="3" xfId="54" applyNumberFormat="1" applyFont="1" applyFill="1" applyBorder="1" applyAlignment="1">
      <alignment vertical="center"/>
    </xf>
    <xf numFmtId="179" fontId="5" fillId="0" borderId="3" xfId="0" applyNumberFormat="1" applyFont="1" applyFill="1" applyBorder="1" applyAlignment="1">
      <alignment horizontal="left" vertical="center" indent="1"/>
    </xf>
    <xf numFmtId="179" fontId="12" fillId="0" borderId="3" xfId="54" applyNumberFormat="1" applyFont="1" applyFill="1" applyBorder="1" applyAlignment="1">
      <alignment vertical="center"/>
    </xf>
    <xf numFmtId="181" fontId="13" fillId="0" borderId="3" xfId="1" applyNumberFormat="1" applyFont="1" applyFill="1" applyBorder="1" applyAlignment="1">
      <alignment horizontal="right"/>
    </xf>
    <xf numFmtId="179" fontId="13" fillId="0" borderId="3" xfId="1" applyNumberFormat="1" applyFont="1" applyFill="1" applyBorder="1"/>
    <xf numFmtId="179" fontId="5" fillId="0" borderId="3" xfId="54" applyNumberFormat="1" applyFont="1" applyFill="1" applyBorder="1" applyAlignment="1">
      <alignment vertical="center"/>
    </xf>
    <xf numFmtId="181" fontId="14" fillId="0" borderId="3" xfId="52" applyNumberFormat="1" applyFont="1" applyFill="1" applyBorder="1" applyAlignment="1">
      <alignment vertical="center"/>
    </xf>
    <xf numFmtId="179" fontId="1" fillId="0" borderId="0" xfId="1" applyNumberFormat="1" applyFont="1" applyFill="1" applyAlignment="1">
      <alignment horizontal="left"/>
    </xf>
    <xf numFmtId="179" fontId="1" fillId="0" borderId="0" xfId="1" applyNumberFormat="1" applyFont="1" applyFill="1" applyAlignment="1">
      <alignment horizontal="right"/>
    </xf>
    <xf numFmtId="179" fontId="1" fillId="0" borderId="0" xfId="1" applyNumberFormat="1" applyFont="1" applyFill="1"/>
    <xf numFmtId="179" fontId="7" fillId="0" borderId="4" xfId="1" applyNumberFormat="1" applyFont="1" applyFill="1" applyBorder="1" applyAlignment="1">
      <alignment horizontal="center" vertical="center" wrapText="1"/>
    </xf>
    <xf numFmtId="181" fontId="1" fillId="0" borderId="0" xfId="1" applyNumberFormat="1" applyFont="1" applyFill="1"/>
    <xf numFmtId="0" fontId="0" fillId="0" borderId="0" xfId="40" applyFill="1" applyBorder="1" applyAlignment="1"/>
    <xf numFmtId="180" fontId="0" fillId="0" borderId="0" xfId="40" applyNumberFormat="1" applyFill="1" applyBorder="1" applyAlignment="1">
      <alignment horizontal="center" vertical="center"/>
    </xf>
    <xf numFmtId="182" fontId="0" fillId="0" borderId="0" xfId="40" applyNumberFormat="1" applyFill="1" applyBorder="1" applyAlignment="1"/>
    <xf numFmtId="180" fontId="0" fillId="0" borderId="0" xfId="40" applyNumberFormat="1" applyFill="1" applyBorder="1" applyAlignment="1"/>
    <xf numFmtId="0" fontId="2" fillId="0" borderId="0" xfId="40" applyFont="1" applyFill="1" applyBorder="1" applyAlignment="1"/>
    <xf numFmtId="0" fontId="4" fillId="0" borderId="0" xfId="40" applyFont="1" applyFill="1" applyAlignment="1">
      <alignment horizontal="center" vertical="center"/>
    </xf>
    <xf numFmtId="0" fontId="15" fillId="0" borderId="0" xfId="40" applyFont="1" applyFill="1" applyBorder="1" applyAlignment="1">
      <alignment vertical="center"/>
    </xf>
    <xf numFmtId="0" fontId="15" fillId="0" borderId="0" xfId="40" applyFont="1" applyFill="1" applyBorder="1" applyAlignment="1"/>
    <xf numFmtId="176" fontId="16" fillId="0" borderId="5" xfId="40" applyNumberFormat="1" applyFont="1" applyFill="1" applyBorder="1" applyAlignment="1">
      <alignment vertical="center"/>
    </xf>
    <xf numFmtId="177" fontId="16" fillId="0" borderId="5" xfId="40" applyNumberFormat="1" applyFont="1" applyFill="1" applyBorder="1" applyAlignment="1">
      <alignment horizontal="left" vertical="center"/>
    </xf>
    <xf numFmtId="0" fontId="15" fillId="0" borderId="0" xfId="40" applyFont="1" applyFill="1" applyBorder="1" applyAlignment="1">
      <alignment horizontal="left"/>
    </xf>
    <xf numFmtId="0" fontId="7" fillId="0" borderId="3" xfId="47" applyFont="1" applyFill="1" applyBorder="1" applyAlignment="1">
      <alignment horizontal="center" vertical="center"/>
    </xf>
    <xf numFmtId="180" fontId="7" fillId="0" borderId="3" xfId="47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3" xfId="40" applyFont="1" applyFill="1" applyBorder="1" applyAlignment="1">
      <alignment horizontal="left" vertical="center"/>
    </xf>
    <xf numFmtId="182" fontId="17" fillId="0" borderId="3" xfId="40" applyNumberFormat="1" applyFont="1" applyFill="1" applyBorder="1" applyAlignment="1">
      <alignment vertical="center"/>
    </xf>
    <xf numFmtId="181" fontId="17" fillId="0" borderId="3" xfId="40" applyNumberFormat="1" applyFont="1" applyFill="1" applyBorder="1" applyAlignment="1">
      <alignment vertical="center"/>
    </xf>
    <xf numFmtId="182" fontId="7" fillId="0" borderId="3" xfId="40" applyNumberFormat="1" applyFont="1" applyFill="1" applyBorder="1" applyAlignment="1">
      <alignment vertical="center"/>
    </xf>
    <xf numFmtId="181" fontId="17" fillId="0" borderId="3" xfId="47" applyNumberFormat="1" applyFont="1" applyFill="1" applyBorder="1" applyAlignment="1">
      <alignment vertical="center"/>
    </xf>
    <xf numFmtId="0" fontId="5" fillId="0" borderId="3" xfId="40" applyFont="1" applyFill="1" applyBorder="1" applyAlignment="1">
      <alignment vertical="center"/>
    </xf>
    <xf numFmtId="182" fontId="18" fillId="0" borderId="3" xfId="19" applyNumberFormat="1" applyFont="1" applyBorder="1" applyAlignment="1">
      <alignment vertical="center"/>
    </xf>
    <xf numFmtId="181" fontId="18" fillId="0" borderId="3" xfId="4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81" fontId="18" fillId="0" borderId="3" xfId="0" applyNumberFormat="1" applyFont="1" applyFill="1" applyBorder="1" applyAlignment="1">
      <alignment vertical="center"/>
    </xf>
    <xf numFmtId="0" fontId="5" fillId="0" borderId="3" xfId="40" applyFont="1" applyFill="1" applyBorder="1" applyAlignment="1">
      <alignment horizontal="left" indent="1"/>
    </xf>
    <xf numFmtId="182" fontId="18" fillId="0" borderId="3" xfId="19" applyNumberFormat="1" applyFont="1" applyFill="1" applyBorder="1" applyAlignment="1">
      <alignment vertical="center"/>
    </xf>
    <xf numFmtId="183" fontId="6" fillId="0" borderId="3" xfId="0" applyNumberFormat="1" applyFont="1" applyFill="1" applyBorder="1" applyAlignment="1">
      <alignment vertical="center"/>
    </xf>
    <xf numFmtId="181" fontId="18" fillId="0" borderId="3" xfId="19" applyNumberFormat="1" applyFont="1" applyBorder="1" applyAlignment="1">
      <alignment vertical="center"/>
    </xf>
    <xf numFmtId="181" fontId="17" fillId="0" borderId="3" xfId="19" applyNumberFormat="1" applyFont="1" applyBorder="1" applyAlignment="1">
      <alignment vertical="center"/>
    </xf>
    <xf numFmtId="181" fontId="18" fillId="0" borderId="3" xfId="0" applyNumberFormat="1" applyFont="1" applyFill="1" applyBorder="1" applyAlignment="1"/>
    <xf numFmtId="181" fontId="19" fillId="0" borderId="0" xfId="40" applyNumberFormat="1" applyFont="1" applyFill="1" applyBorder="1" applyAlignment="1">
      <alignment horizontal="center" vertical="center"/>
    </xf>
    <xf numFmtId="182" fontId="20" fillId="0" borderId="3" xfId="19" applyNumberFormat="1" applyFont="1" applyFill="1" applyBorder="1" applyAlignment="1">
      <alignment vertical="center"/>
    </xf>
    <xf numFmtId="182" fontId="0" fillId="0" borderId="3" xfId="40" applyNumberFormat="1" applyFont="1" applyFill="1" applyBorder="1" applyAlignment="1">
      <alignment vertical="center"/>
    </xf>
    <xf numFmtId="182" fontId="5" fillId="0" borderId="3" xfId="40" applyNumberFormat="1" applyFont="1" applyFill="1" applyBorder="1" applyAlignment="1"/>
    <xf numFmtId="181" fontId="0" fillId="0" borderId="3" xfId="40" applyNumberFormat="1" applyFont="1" applyFill="1" applyBorder="1" applyAlignment="1"/>
    <xf numFmtId="0" fontId="10" fillId="0" borderId="3" xfId="40" applyFont="1" applyFill="1" applyBorder="1" applyAlignment="1">
      <alignment vertical="center"/>
    </xf>
    <xf numFmtId="182" fontId="21" fillId="0" borderId="3" xfId="40" applyNumberFormat="1" applyFont="1" applyFill="1" applyBorder="1" applyAlignment="1">
      <alignment vertical="center"/>
    </xf>
    <xf numFmtId="181" fontId="0" fillId="0" borderId="3" xfId="40" applyNumberFormat="1" applyFont="1" applyFill="1" applyBorder="1" applyAlignment="1">
      <alignment vertical="center"/>
    </xf>
    <xf numFmtId="0" fontId="10" fillId="0" borderId="3" xfId="40" applyFont="1" applyFill="1" applyBorder="1" applyAlignment="1">
      <alignment horizontal="center"/>
    </xf>
    <xf numFmtId="181" fontId="21" fillId="0" borderId="3" xfId="40" applyNumberFormat="1" applyFont="1" applyFill="1" applyBorder="1" applyAlignment="1">
      <alignment vertical="center"/>
    </xf>
    <xf numFmtId="182" fontId="10" fillId="0" borderId="3" xfId="40" applyNumberFormat="1" applyFont="1" applyFill="1" applyBorder="1" applyAlignment="1">
      <alignment horizontal="center"/>
    </xf>
    <xf numFmtId="181" fontId="21" fillId="0" borderId="3" xfId="40" applyNumberFormat="1" applyFont="1" applyFill="1" applyBorder="1" applyAlignment="1"/>
    <xf numFmtId="0" fontId="19" fillId="0" borderId="0" xfId="40" applyFont="1" applyFill="1" applyBorder="1" applyAlignment="1">
      <alignment horizontal="center" vertical="center"/>
    </xf>
    <xf numFmtId="0" fontId="1" fillId="0" borderId="0" xfId="56" applyFont="1" applyFill="1" applyBorder="1" applyAlignment="1">
      <alignment vertical="center"/>
    </xf>
    <xf numFmtId="180" fontId="1" fillId="0" borderId="0" xfId="56" applyNumberFormat="1" applyFont="1" applyFill="1" applyBorder="1" applyAlignment="1"/>
    <xf numFmtId="182" fontId="1" fillId="0" borderId="0" xfId="56" applyNumberFormat="1" applyFont="1" applyFill="1" applyBorder="1" applyAlignment="1">
      <alignment vertical="center"/>
    </xf>
    <xf numFmtId="0" fontId="1" fillId="0" borderId="0" xfId="56" applyFont="1" applyFill="1" applyBorder="1" applyAlignment="1"/>
    <xf numFmtId="0" fontId="2" fillId="0" borderId="0" xfId="40" applyFont="1" applyFill="1" applyBorder="1" applyAlignment="1">
      <alignment vertical="center"/>
    </xf>
    <xf numFmtId="0" fontId="0" fillId="0" borderId="0" xfId="0" applyFill="1" applyBorder="1" applyAlignment="1"/>
    <xf numFmtId="0" fontId="4" fillId="0" borderId="0" xfId="56" applyFont="1" applyFill="1" applyBorder="1" applyAlignment="1">
      <alignment horizontal="center" vertical="center"/>
    </xf>
    <xf numFmtId="0" fontId="22" fillId="0" borderId="0" xfId="56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/>
    <xf numFmtId="0" fontId="6" fillId="0" borderId="0" xfId="56" applyFont="1" applyFill="1" applyBorder="1" applyAlignment="1">
      <alignment vertical="center"/>
    </xf>
    <xf numFmtId="180" fontId="6" fillId="0" borderId="0" xfId="0" applyNumberFormat="1" applyFont="1" applyFill="1" applyBorder="1" applyAlignment="1"/>
    <xf numFmtId="31" fontId="6" fillId="0" borderId="0" xfId="56" applyNumberFormat="1" applyFont="1" applyFill="1" applyBorder="1" applyAlignment="1">
      <alignment vertical="center"/>
    </xf>
    <xf numFmtId="177" fontId="6" fillId="0" borderId="0" xfId="56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81" fontId="23" fillId="0" borderId="3" xfId="0" applyNumberFormat="1" applyFont="1" applyFill="1" applyBorder="1" applyAlignment="1">
      <alignment vertical="center"/>
    </xf>
    <xf numFmtId="184" fontId="23" fillId="0" borderId="3" xfId="0" applyNumberFormat="1" applyFont="1" applyFill="1" applyBorder="1" applyAlignment="1" applyProtection="1">
      <alignment vertical="center"/>
      <protection locked="0"/>
    </xf>
    <xf numFmtId="182" fontId="7" fillId="0" borderId="3" xfId="0" applyNumberFormat="1" applyFont="1" applyFill="1" applyBorder="1" applyAlignment="1">
      <alignment vertical="center"/>
    </xf>
    <xf numFmtId="181" fontId="23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181" fontId="24" fillId="0" borderId="3" xfId="0" applyNumberFormat="1" applyFont="1" applyFill="1" applyBorder="1" applyAlignment="1">
      <alignment vertical="center"/>
    </xf>
    <xf numFmtId="181" fontId="25" fillId="0" borderId="3" xfId="0" applyNumberFormat="1" applyFont="1" applyFill="1" applyBorder="1" applyAlignment="1">
      <alignment vertical="center"/>
    </xf>
    <xf numFmtId="184" fontId="25" fillId="0" borderId="3" xfId="0" applyNumberFormat="1" applyFont="1" applyFill="1" applyBorder="1" applyAlignment="1" applyProtection="1">
      <alignment vertical="center"/>
      <protection locked="0"/>
    </xf>
    <xf numFmtId="181" fontId="2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indent="3"/>
    </xf>
    <xf numFmtId="182" fontId="6" fillId="0" borderId="3" xfId="0" applyNumberFormat="1" applyFont="1" applyFill="1" applyBorder="1" applyAlignment="1">
      <alignment horizontal="left" vertical="center" indent="2"/>
    </xf>
    <xf numFmtId="181" fontId="25" fillId="0" borderId="3" xfId="0" applyNumberFormat="1" applyFont="1" applyFill="1" applyBorder="1" applyAlignment="1">
      <alignment horizontal="right" vertical="center"/>
    </xf>
    <xf numFmtId="182" fontId="7" fillId="0" borderId="3" xfId="0" applyNumberFormat="1" applyFont="1" applyFill="1" applyBorder="1" applyAlignment="1">
      <alignment horizontal="left" vertical="center"/>
    </xf>
    <xf numFmtId="181" fontId="2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top" indent="2"/>
    </xf>
    <xf numFmtId="181" fontId="25" fillId="0" borderId="3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vertical="center"/>
    </xf>
    <xf numFmtId="1" fontId="27" fillId="0" borderId="3" xfId="57" applyNumberFormat="1" applyFont="1" applyFill="1" applyBorder="1" applyAlignment="1" applyProtection="1">
      <alignment horizontal="left" vertical="center"/>
      <protection locked="0"/>
    </xf>
    <xf numFmtId="181" fontId="25" fillId="0" borderId="3" xfId="0" applyNumberFormat="1" applyFont="1" applyFill="1" applyBorder="1" applyAlignment="1" applyProtection="1">
      <alignment horizontal="left" vertical="center"/>
      <protection locked="0"/>
    </xf>
    <xf numFmtId="3" fontId="6" fillId="0" borderId="3" xfId="0" applyNumberFormat="1" applyFont="1" applyFill="1" applyBorder="1" applyAlignment="1" applyProtection="1">
      <alignment horizontal="left" vertical="center" indent="1"/>
    </xf>
    <xf numFmtId="3" fontId="6" fillId="0" borderId="3" xfId="0" applyNumberFormat="1" applyFont="1" applyFill="1" applyBorder="1" applyAlignment="1" applyProtection="1">
      <alignment horizontal="left" vertical="center" indent="2"/>
    </xf>
    <xf numFmtId="0" fontId="6" fillId="0" borderId="3" xfId="0" applyFont="1" applyFill="1" applyBorder="1" applyAlignment="1">
      <alignment horizontal="left" vertical="center" indent="2"/>
    </xf>
    <xf numFmtId="0" fontId="6" fillId="0" borderId="3" xfId="0" applyFont="1" applyFill="1" applyBorder="1" applyAlignment="1">
      <alignment horizontal="left" vertical="center" indent="1"/>
    </xf>
    <xf numFmtId="0" fontId="27" fillId="0" borderId="3" xfId="0" applyFont="1" applyFill="1" applyBorder="1" applyAlignment="1"/>
    <xf numFmtId="0" fontId="27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left" vertical="center" indent="1"/>
    </xf>
    <xf numFmtId="1" fontId="7" fillId="0" borderId="3" xfId="57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>
      <alignment vertical="center"/>
    </xf>
    <xf numFmtId="1" fontId="6" fillId="0" borderId="3" xfId="57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left" vertical="center" wrapText="1" indent="2"/>
    </xf>
    <xf numFmtId="0" fontId="6" fillId="0" borderId="3" xfId="0" applyFont="1" applyFill="1" applyBorder="1" applyAlignment="1">
      <alignment vertical="center"/>
    </xf>
    <xf numFmtId="181" fontId="1" fillId="0" borderId="3" xfId="0" applyNumberFormat="1" applyFont="1" applyFill="1" applyBorder="1" applyAlignment="1">
      <alignment vertical="center"/>
    </xf>
    <xf numFmtId="182" fontId="6" fillId="0" borderId="3" xfId="0" applyNumberFormat="1" applyFont="1" applyFill="1" applyBorder="1" applyAlignment="1">
      <alignment vertical="center"/>
    </xf>
    <xf numFmtId="181" fontId="1" fillId="0" borderId="3" xfId="56" applyNumberFormat="1" applyFont="1" applyFill="1" applyBorder="1" applyAlignment="1"/>
    <xf numFmtId="0" fontId="6" fillId="0" borderId="3" xfId="56" applyFont="1" applyFill="1" applyBorder="1" applyAlignment="1">
      <alignment vertical="center"/>
    </xf>
    <xf numFmtId="182" fontId="1" fillId="0" borderId="3" xfId="56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 applyProtection="1">
      <alignment horizontal="center"/>
      <protection locked="0"/>
    </xf>
    <xf numFmtId="184" fontId="23" fillId="0" borderId="3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>
      <alignment vertical="center"/>
    </xf>
    <xf numFmtId="184" fontId="25" fillId="0" borderId="3" xfId="0" applyNumberFormat="1" applyFont="1" applyFill="1" applyBorder="1" applyAlignment="1" applyProtection="1">
      <alignment horizontal="right" vertical="center"/>
      <protection locked="0"/>
    </xf>
    <xf numFmtId="0" fontId="23" fillId="0" borderId="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80" fontId="1" fillId="0" borderId="3" xfId="56" applyNumberFormat="1" applyFont="1" applyFill="1" applyBorder="1" applyAlignment="1"/>
    <xf numFmtId="180" fontId="28" fillId="0" borderId="3" xfId="56" applyNumberFormat="1" applyFont="1" applyFill="1" applyBorder="1" applyAlignment="1"/>
    <xf numFmtId="0" fontId="29" fillId="0" borderId="0" xfId="56" applyFont="1" applyFill="1" applyBorder="1" applyAlignment="1">
      <alignment vertical="center"/>
    </xf>
    <xf numFmtId="0" fontId="29" fillId="0" borderId="0" xfId="56" applyFill="1" applyBorder="1" applyAlignment="1">
      <alignment vertical="center"/>
    </xf>
    <xf numFmtId="184" fontId="29" fillId="0" borderId="0" xfId="56" applyNumberFormat="1" applyFill="1" applyBorder="1" applyAlignment="1">
      <alignment vertical="center"/>
    </xf>
    <xf numFmtId="0" fontId="30" fillId="0" borderId="0" xfId="56" applyFont="1" applyFill="1" applyBorder="1" applyAlignment="1">
      <alignment vertical="center"/>
    </xf>
    <xf numFmtId="184" fontId="4" fillId="0" borderId="0" xfId="56" applyNumberFormat="1" applyFont="1" applyFill="1" applyBorder="1" applyAlignment="1">
      <alignment horizontal="center" vertical="center"/>
    </xf>
    <xf numFmtId="0" fontId="16" fillId="0" borderId="0" xfId="56" applyFont="1" applyFill="1" applyBorder="1" applyAlignment="1"/>
    <xf numFmtId="31" fontId="15" fillId="0" borderId="0" xfId="56" applyNumberFormat="1" applyFont="1" applyFill="1" applyBorder="1" applyAlignment="1"/>
    <xf numFmtId="184" fontId="15" fillId="0" borderId="0" xfId="56" applyNumberFormat="1" applyFont="1" applyFill="1" applyBorder="1" applyAlignment="1"/>
    <xf numFmtId="31" fontId="15" fillId="0" borderId="0" xfId="56" applyNumberFormat="1" applyFont="1" applyFill="1" applyBorder="1" applyAlignment="1">
      <alignment horizontal="center"/>
    </xf>
    <xf numFmtId="177" fontId="16" fillId="0" borderId="0" xfId="56" applyNumberFormat="1" applyFont="1" applyFill="1" applyBorder="1" applyAlignment="1"/>
    <xf numFmtId="0" fontId="16" fillId="0" borderId="0" xfId="56" applyFont="1" applyFill="1" applyBorder="1" applyAlignment="1">
      <alignment vertical="center"/>
    </xf>
    <xf numFmtId="0" fontId="7" fillId="0" borderId="3" xfId="56" applyFont="1" applyFill="1" applyBorder="1" applyAlignment="1">
      <alignment horizontal="center" vertical="center"/>
    </xf>
    <xf numFmtId="180" fontId="7" fillId="0" borderId="3" xfId="58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58" applyFont="1" applyFill="1" applyBorder="1" applyAlignment="1" applyProtection="1">
      <alignment horizontal="center" vertical="center" wrapText="1"/>
      <protection locked="0"/>
    </xf>
    <xf numFmtId="184" fontId="7" fillId="0" borderId="3" xfId="58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56" applyFont="1" applyFill="1" applyBorder="1" applyAlignment="1">
      <alignment horizontal="center" vertical="center"/>
    </xf>
    <xf numFmtId="181" fontId="11" fillId="0" borderId="3" xfId="56" applyNumberFormat="1" applyFont="1" applyFill="1" applyBorder="1" applyAlignment="1">
      <alignment horizontal="right" vertical="center"/>
    </xf>
    <xf numFmtId="185" fontId="11" fillId="0" borderId="3" xfId="56" applyNumberFormat="1" applyFont="1" applyFill="1" applyBorder="1" applyAlignment="1">
      <alignment horizontal="right" vertical="center"/>
    </xf>
    <xf numFmtId="0" fontId="31" fillId="0" borderId="3" xfId="22" applyFont="1" applyFill="1" applyBorder="1" applyAlignment="1" applyProtection="1">
      <alignment horizontal="left" vertical="center" wrapText="1"/>
      <protection locked="0"/>
    </xf>
    <xf numFmtId="0" fontId="32" fillId="0" borderId="3" xfId="56" applyFont="1" applyFill="1" applyBorder="1" applyAlignment="1">
      <alignment vertical="center"/>
    </xf>
    <xf numFmtId="0" fontId="15" fillId="0" borderId="3" xfId="56" applyFont="1" applyFill="1" applyBorder="1" applyAlignment="1">
      <alignment horizontal="left" vertical="center" indent="1"/>
    </xf>
    <xf numFmtId="181" fontId="12" fillId="0" borderId="3" xfId="56" applyNumberFormat="1" applyFont="1" applyFill="1" applyBorder="1" applyAlignment="1">
      <alignment horizontal="right" vertical="center"/>
    </xf>
    <xf numFmtId="0" fontId="15" fillId="0" borderId="3" xfId="56" applyFont="1" applyFill="1" applyBorder="1" applyAlignment="1">
      <alignment vertical="center"/>
    </xf>
    <xf numFmtId="185" fontId="12" fillId="0" borderId="3" xfId="56" applyNumberFormat="1" applyFont="1" applyFill="1" applyBorder="1" applyAlignment="1">
      <alignment horizontal="right" vertical="center"/>
    </xf>
    <xf numFmtId="0" fontId="16" fillId="0" borderId="3" xfId="56" applyFont="1" applyFill="1" applyBorder="1" applyAlignment="1">
      <alignment horizontal="left" vertical="center" indent="1"/>
    </xf>
    <xf numFmtId="181" fontId="13" fillId="0" borderId="3" xfId="56" applyNumberFormat="1" applyFont="1" applyFill="1" applyBorder="1" applyAlignment="1">
      <alignment horizontal="right" vertical="center"/>
    </xf>
    <xf numFmtId="181" fontId="24" fillId="0" borderId="3" xfId="56" applyNumberFormat="1" applyFont="1" applyFill="1" applyBorder="1" applyAlignment="1">
      <alignment vertical="center"/>
    </xf>
    <xf numFmtId="0" fontId="13" fillId="0" borderId="3" xfId="56" applyFont="1" applyFill="1" applyBorder="1" applyAlignment="1">
      <alignment vertical="center"/>
    </xf>
    <xf numFmtId="181" fontId="13" fillId="0" borderId="3" xfId="56" applyNumberFormat="1" applyFont="1" applyFill="1" applyBorder="1" applyAlignment="1">
      <alignment vertical="center"/>
    </xf>
    <xf numFmtId="0" fontId="32" fillId="0" borderId="3" xfId="56" applyFont="1" applyFill="1" applyBorder="1" applyAlignment="1">
      <alignment horizontal="left" vertical="center"/>
    </xf>
    <xf numFmtId="181" fontId="21" fillId="0" borderId="3" xfId="56" applyNumberFormat="1" applyFont="1" applyFill="1" applyBorder="1" applyAlignment="1">
      <alignment horizontal="right" vertical="center"/>
    </xf>
    <xf numFmtId="185" fontId="21" fillId="0" borderId="3" xfId="56" applyNumberFormat="1" applyFont="1" applyFill="1" applyBorder="1" applyAlignment="1">
      <alignment horizontal="right" vertical="center"/>
    </xf>
    <xf numFmtId="0" fontId="33" fillId="0" borderId="3" xfId="56" applyFont="1" applyFill="1" applyBorder="1" applyAlignment="1">
      <alignment vertical="center"/>
    </xf>
    <xf numFmtId="181" fontId="33" fillId="0" borderId="3" xfId="56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6" fillId="0" borderId="0" xfId="56" applyFont="1" applyFill="1" applyBorder="1" applyAlignment="1">
      <alignment horizontal="center"/>
    </xf>
    <xf numFmtId="0" fontId="34" fillId="0" borderId="3" xfId="56" applyFont="1" applyFill="1" applyBorder="1" applyAlignment="1">
      <alignment vertical="center"/>
    </xf>
    <xf numFmtId="0" fontId="9" fillId="0" borderId="3" xfId="56" applyFont="1" applyFill="1" applyBorder="1" applyAlignment="1">
      <alignment vertical="center"/>
    </xf>
    <xf numFmtId="181" fontId="0" fillId="0" borderId="3" xfId="56" applyNumberFormat="1" applyFont="1" applyFill="1" applyBorder="1" applyAlignment="1">
      <alignment horizontal="right" vertical="center"/>
    </xf>
    <xf numFmtId="3" fontId="29" fillId="0" borderId="0" xfId="56" applyNumberFormat="1" applyFill="1" applyBorder="1" applyAlignment="1">
      <alignment vertical="center"/>
    </xf>
    <xf numFmtId="4" fontId="29" fillId="0" borderId="0" xfId="56" applyNumberFormat="1" applyFill="1" applyBorder="1" applyAlignment="1">
      <alignment vertical="center"/>
    </xf>
  </cellXfs>
  <cellStyles count="60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千位分隔[0] 3 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 4" xfId="57"/>
    <cellStyle name="常规_2007人代会数据 2" xfId="58"/>
    <cellStyle name="常规 2 2 3 2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8"/>
  <sheetViews>
    <sheetView showZeros="0" tabSelected="1" zoomScale="85" zoomScaleNormal="85" workbookViewId="0">
      <selection activeCell="N27" sqref="N27"/>
    </sheetView>
  </sheetViews>
  <sheetFormatPr defaultColWidth="9" defaultRowHeight="21.95" customHeight="1"/>
  <cols>
    <col min="1" max="1" width="31.75" style="139" customWidth="1"/>
    <col min="2" max="4" width="13.6333333333333" style="139" customWidth="1"/>
    <col min="5" max="5" width="13.6333333333333" style="140" customWidth="1"/>
    <col min="6" max="6" width="26.4666666666667" style="139" customWidth="1"/>
    <col min="7" max="11" width="13.6333333333333" style="139" customWidth="1"/>
    <col min="12" max="12" width="9" style="139"/>
    <col min="13" max="13" width="11.5" style="139"/>
    <col min="14" max="14" width="9.38333333333333" style="139"/>
    <col min="15" max="258" width="9" style="139"/>
    <col min="259" max="16384" width="9" style="3"/>
  </cols>
  <sheetData>
    <row r="1" ht="22" customHeight="1" spans="1:1">
      <c r="A1" s="141" t="s">
        <v>0</v>
      </c>
    </row>
    <row r="2" ht="25.5" spans="1:11">
      <c r="A2" s="82" t="s">
        <v>1</v>
      </c>
      <c r="B2" s="82"/>
      <c r="C2" s="82"/>
      <c r="D2" s="82"/>
      <c r="E2" s="142"/>
      <c r="F2" s="82"/>
      <c r="G2" s="82"/>
      <c r="H2" s="82"/>
      <c r="I2" s="82"/>
      <c r="J2" s="82"/>
      <c r="K2" s="82"/>
    </row>
    <row r="3" ht="24" customHeight="1" spans="1:11">
      <c r="A3" s="143" t="s">
        <v>2</v>
      </c>
      <c r="B3" s="144"/>
      <c r="C3" s="144"/>
      <c r="D3" s="144"/>
      <c r="E3" s="145"/>
      <c r="F3" s="146">
        <v>44496</v>
      </c>
      <c r="G3" s="147"/>
      <c r="H3" s="148"/>
      <c r="I3" s="147"/>
      <c r="J3" s="143" t="s">
        <v>3</v>
      </c>
      <c r="K3" s="173"/>
    </row>
    <row r="4" ht="20.25" customHeight="1" spans="1:11">
      <c r="A4" s="149" t="s">
        <v>4</v>
      </c>
      <c r="B4" s="150" t="s">
        <v>5</v>
      </c>
      <c r="C4" s="151" t="s">
        <v>6</v>
      </c>
      <c r="D4" s="150" t="s">
        <v>7</v>
      </c>
      <c r="E4" s="152"/>
      <c r="F4" s="149" t="s">
        <v>8</v>
      </c>
      <c r="G4" s="150" t="s">
        <v>5</v>
      </c>
      <c r="H4" s="151" t="s">
        <v>6</v>
      </c>
      <c r="I4" s="150" t="s">
        <v>7</v>
      </c>
      <c r="J4" s="150"/>
      <c r="K4" s="151" t="s">
        <v>9</v>
      </c>
    </row>
    <row r="5" ht="14.25" customHeight="1" spans="1:11">
      <c r="A5" s="149"/>
      <c r="B5" s="150"/>
      <c r="C5" s="151"/>
      <c r="D5" s="150"/>
      <c r="E5" s="152"/>
      <c r="F5" s="149"/>
      <c r="G5" s="150"/>
      <c r="H5" s="151"/>
      <c r="I5" s="150"/>
      <c r="J5" s="150"/>
      <c r="K5" s="151"/>
    </row>
    <row r="6" ht="22" customHeight="1" spans="1:11">
      <c r="A6" s="149"/>
      <c r="B6" s="150"/>
      <c r="C6" s="151"/>
      <c r="D6" s="150" t="s">
        <v>10</v>
      </c>
      <c r="E6" s="152" t="s">
        <v>11</v>
      </c>
      <c r="F6" s="149"/>
      <c r="G6" s="150"/>
      <c r="H6" s="151"/>
      <c r="I6" s="150" t="s">
        <v>10</v>
      </c>
      <c r="J6" s="150" t="s">
        <v>11</v>
      </c>
      <c r="K6" s="151"/>
    </row>
    <row r="7" ht="17" customHeight="1" spans="1:11">
      <c r="A7" s="153" t="s">
        <v>12</v>
      </c>
      <c r="B7" s="154">
        <v>571600</v>
      </c>
      <c r="C7" s="154">
        <v>663600</v>
      </c>
      <c r="D7" s="154">
        <f>C7-B7</f>
        <v>92000</v>
      </c>
      <c r="E7" s="155">
        <f>D7/B7*100</f>
        <v>16.0951714485654</v>
      </c>
      <c r="F7" s="153" t="s">
        <v>12</v>
      </c>
      <c r="G7" s="154">
        <f>G8+G32+G36</f>
        <v>571600</v>
      </c>
      <c r="H7" s="154">
        <f>H8+H32+H36</f>
        <v>663600.461623</v>
      </c>
      <c r="I7" s="154">
        <f>I8+I32+I36</f>
        <v>92000.461623</v>
      </c>
      <c r="J7" s="155">
        <f>I7/G7*100</f>
        <v>16.0952522083625</v>
      </c>
      <c r="K7" s="174"/>
    </row>
    <row r="8" ht="17" customHeight="1" spans="1:11">
      <c r="A8" s="156" t="s">
        <v>13</v>
      </c>
      <c r="B8" s="154">
        <v>117600</v>
      </c>
      <c r="C8" s="154">
        <v>137600</v>
      </c>
      <c r="D8" s="154">
        <f t="shared" ref="D8:D29" si="0">C8-B8</f>
        <v>20000</v>
      </c>
      <c r="E8" s="155">
        <f t="shared" ref="E8:E41" si="1">D8/B8*100</f>
        <v>17.0068027210884</v>
      </c>
      <c r="F8" s="156" t="s">
        <v>14</v>
      </c>
      <c r="G8" s="154">
        <f>SUM(G9:G30)</f>
        <v>506800</v>
      </c>
      <c r="H8" s="154">
        <f>SUM(H9:H30)</f>
        <v>528400.461623</v>
      </c>
      <c r="I8" s="154">
        <f>SUM(I9:I30)</f>
        <v>21600.461623</v>
      </c>
      <c r="J8" s="155">
        <f t="shared" ref="J8:J41" si="2">I8/G8*100</f>
        <v>4.26212739206788</v>
      </c>
      <c r="K8" s="170"/>
    </row>
    <row r="9" ht="17" customHeight="1" spans="1:11">
      <c r="A9" s="157" t="s">
        <v>15</v>
      </c>
      <c r="B9" s="154">
        <v>100600</v>
      </c>
      <c r="C9" s="154">
        <v>108600</v>
      </c>
      <c r="D9" s="154">
        <f t="shared" si="0"/>
        <v>8000</v>
      </c>
      <c r="E9" s="155">
        <f t="shared" si="1"/>
        <v>7.95228628230616</v>
      </c>
      <c r="F9" s="158" t="s">
        <v>16</v>
      </c>
      <c r="G9" s="159">
        <v>30064</v>
      </c>
      <c r="H9" s="159">
        <v>32699.01984</v>
      </c>
      <c r="I9" s="159">
        <f>H9-G9</f>
        <v>2635.01984</v>
      </c>
      <c r="J9" s="161">
        <f t="shared" si="2"/>
        <v>8.76470143693454</v>
      </c>
      <c r="K9" s="165"/>
    </row>
    <row r="10" ht="17" customHeight="1" spans="1:11">
      <c r="A10" s="160" t="s">
        <v>17</v>
      </c>
      <c r="B10" s="159">
        <v>41820</v>
      </c>
      <c r="C10" s="159">
        <v>51420</v>
      </c>
      <c r="D10" s="159">
        <f t="shared" si="0"/>
        <v>9600</v>
      </c>
      <c r="E10" s="161">
        <f t="shared" si="1"/>
        <v>22.9555236728838</v>
      </c>
      <c r="F10" s="158" t="s">
        <v>18</v>
      </c>
      <c r="G10" s="159">
        <v>383</v>
      </c>
      <c r="H10" s="159">
        <v>402.7952</v>
      </c>
      <c r="I10" s="159">
        <f t="shared" ref="I10:I30" si="3">H10-G10</f>
        <v>19.7952</v>
      </c>
      <c r="J10" s="161">
        <f t="shared" si="2"/>
        <v>5.16845953002612</v>
      </c>
      <c r="K10" s="165"/>
    </row>
    <row r="11" ht="17" customHeight="1" spans="1:11">
      <c r="A11" s="160" t="s">
        <v>19</v>
      </c>
      <c r="B11" s="159"/>
      <c r="C11" s="159">
        <v>0</v>
      </c>
      <c r="D11" s="159">
        <f t="shared" si="0"/>
        <v>0</v>
      </c>
      <c r="E11" s="161"/>
      <c r="F11" s="158" t="s">
        <v>20</v>
      </c>
      <c r="G11" s="159">
        <v>17197</v>
      </c>
      <c r="H11" s="159">
        <v>17961.807774</v>
      </c>
      <c r="I11" s="159">
        <f t="shared" si="3"/>
        <v>764.807774000001</v>
      </c>
      <c r="J11" s="161">
        <f t="shared" si="2"/>
        <v>4.4473325231145</v>
      </c>
      <c r="K11" s="165"/>
    </row>
    <row r="12" ht="17" customHeight="1" spans="1:11">
      <c r="A12" s="160" t="s">
        <v>21</v>
      </c>
      <c r="B12" s="159">
        <v>7950</v>
      </c>
      <c r="C12" s="159">
        <v>9350</v>
      </c>
      <c r="D12" s="159">
        <f t="shared" si="0"/>
        <v>1400</v>
      </c>
      <c r="E12" s="161">
        <f t="shared" si="1"/>
        <v>17.6100628930818</v>
      </c>
      <c r="F12" s="158" t="s">
        <v>22</v>
      </c>
      <c r="G12" s="159">
        <v>128490</v>
      </c>
      <c r="H12" s="159">
        <v>131596</v>
      </c>
      <c r="I12" s="159">
        <f t="shared" si="3"/>
        <v>3106</v>
      </c>
      <c r="J12" s="161">
        <f t="shared" si="2"/>
        <v>2.41730873997976</v>
      </c>
      <c r="K12" s="165"/>
    </row>
    <row r="13" ht="17" customHeight="1" spans="1:11">
      <c r="A13" s="160" t="s">
        <v>23</v>
      </c>
      <c r="B13" s="159">
        <v>5680</v>
      </c>
      <c r="C13" s="159">
        <v>5680</v>
      </c>
      <c r="D13" s="159">
        <f t="shared" si="0"/>
        <v>0</v>
      </c>
      <c r="E13" s="161">
        <f t="shared" si="1"/>
        <v>0</v>
      </c>
      <c r="F13" s="158" t="s">
        <v>24</v>
      </c>
      <c r="G13" s="159">
        <v>2778</v>
      </c>
      <c r="H13" s="159">
        <v>2778.3</v>
      </c>
      <c r="I13" s="159">
        <f t="shared" si="3"/>
        <v>0.300000000000182</v>
      </c>
      <c r="J13" s="161">
        <f t="shared" si="2"/>
        <v>0.010799136069121</v>
      </c>
      <c r="K13" s="165"/>
    </row>
    <row r="14" ht="17" customHeight="1" spans="1:11">
      <c r="A14" s="160" t="s">
        <v>25</v>
      </c>
      <c r="B14" s="159">
        <v>2000</v>
      </c>
      <c r="C14" s="159">
        <v>2000</v>
      </c>
      <c r="D14" s="159">
        <f t="shared" si="0"/>
        <v>0</v>
      </c>
      <c r="E14" s="161">
        <f t="shared" si="1"/>
        <v>0</v>
      </c>
      <c r="F14" s="158" t="s">
        <v>26</v>
      </c>
      <c r="G14" s="159">
        <v>4828</v>
      </c>
      <c r="H14" s="159">
        <v>4455.9478</v>
      </c>
      <c r="I14" s="159">
        <f t="shared" si="3"/>
        <v>-372.0522</v>
      </c>
      <c r="J14" s="161">
        <f t="shared" si="2"/>
        <v>-7.70613504556752</v>
      </c>
      <c r="K14" s="165"/>
    </row>
    <row r="15" ht="17" customHeight="1" spans="1:11">
      <c r="A15" s="160" t="s">
        <v>27</v>
      </c>
      <c r="B15" s="159">
        <v>4080</v>
      </c>
      <c r="C15" s="159">
        <v>4880</v>
      </c>
      <c r="D15" s="159">
        <f t="shared" si="0"/>
        <v>800</v>
      </c>
      <c r="E15" s="161">
        <f t="shared" si="1"/>
        <v>19.6078431372549</v>
      </c>
      <c r="F15" s="158" t="s">
        <v>28</v>
      </c>
      <c r="G15" s="159">
        <v>49141</v>
      </c>
      <c r="H15" s="159">
        <v>53477.768249</v>
      </c>
      <c r="I15" s="159">
        <f t="shared" si="3"/>
        <v>4336.768249</v>
      </c>
      <c r="J15" s="161">
        <f t="shared" si="2"/>
        <v>8.8251526200118</v>
      </c>
      <c r="K15" s="165"/>
    </row>
    <row r="16" ht="17" customHeight="1" spans="1:11">
      <c r="A16" s="160" t="s">
        <v>29</v>
      </c>
      <c r="B16" s="159">
        <v>7000</v>
      </c>
      <c r="C16" s="159">
        <v>6300</v>
      </c>
      <c r="D16" s="159">
        <f t="shared" si="0"/>
        <v>-700</v>
      </c>
      <c r="E16" s="161">
        <f t="shared" si="1"/>
        <v>-10</v>
      </c>
      <c r="F16" s="158" t="s">
        <v>30</v>
      </c>
      <c r="G16" s="159">
        <v>73542</v>
      </c>
      <c r="H16" s="159">
        <v>51334.29826</v>
      </c>
      <c r="I16" s="159">
        <f t="shared" si="3"/>
        <v>-22207.70174</v>
      </c>
      <c r="J16" s="161">
        <f t="shared" si="2"/>
        <v>-30.1973045878546</v>
      </c>
      <c r="K16" s="165"/>
    </row>
    <row r="17" ht="17" customHeight="1" spans="1:11">
      <c r="A17" s="160" t="s">
        <v>31</v>
      </c>
      <c r="B17" s="159">
        <v>2000</v>
      </c>
      <c r="C17" s="159">
        <v>1800</v>
      </c>
      <c r="D17" s="159">
        <f t="shared" si="0"/>
        <v>-200</v>
      </c>
      <c r="E17" s="161">
        <f t="shared" si="1"/>
        <v>-10</v>
      </c>
      <c r="F17" s="158" t="s">
        <v>32</v>
      </c>
      <c r="G17" s="159">
        <v>18658</v>
      </c>
      <c r="H17" s="159">
        <v>21370.55052</v>
      </c>
      <c r="I17" s="159">
        <f t="shared" si="3"/>
        <v>2712.55052</v>
      </c>
      <c r="J17" s="161">
        <f t="shared" si="2"/>
        <v>14.5382705541859</v>
      </c>
      <c r="K17" s="165"/>
    </row>
    <row r="18" ht="17" customHeight="1" spans="1:11">
      <c r="A18" s="160" t="s">
        <v>33</v>
      </c>
      <c r="B18" s="159">
        <v>3000</v>
      </c>
      <c r="C18" s="159">
        <v>3500</v>
      </c>
      <c r="D18" s="159">
        <f t="shared" si="0"/>
        <v>500</v>
      </c>
      <c r="E18" s="161">
        <f t="shared" si="1"/>
        <v>16.6666666666667</v>
      </c>
      <c r="F18" s="158" t="s">
        <v>34</v>
      </c>
      <c r="G18" s="159">
        <v>4984</v>
      </c>
      <c r="H18" s="159">
        <v>35901.6356</v>
      </c>
      <c r="I18" s="159">
        <f t="shared" si="3"/>
        <v>30917.6356</v>
      </c>
      <c r="J18" s="161">
        <f t="shared" si="2"/>
        <v>620.3377929374</v>
      </c>
      <c r="K18" s="165"/>
    </row>
    <row r="19" ht="17" customHeight="1" spans="1:11">
      <c r="A19" s="160" t="s">
        <v>35</v>
      </c>
      <c r="B19" s="159">
        <v>9000</v>
      </c>
      <c r="C19" s="159">
        <v>5400</v>
      </c>
      <c r="D19" s="159">
        <f t="shared" si="0"/>
        <v>-3600</v>
      </c>
      <c r="E19" s="161">
        <f t="shared" si="1"/>
        <v>-40</v>
      </c>
      <c r="F19" s="158" t="s">
        <v>36</v>
      </c>
      <c r="G19" s="159">
        <v>68140</v>
      </c>
      <c r="H19" s="159">
        <v>93657</v>
      </c>
      <c r="I19" s="159">
        <f t="shared" si="3"/>
        <v>25517</v>
      </c>
      <c r="J19" s="161">
        <f t="shared" si="2"/>
        <v>37.4479013795128</v>
      </c>
      <c r="K19" s="165"/>
    </row>
    <row r="20" ht="17" customHeight="1" spans="1:11">
      <c r="A20" s="160" t="s">
        <v>37</v>
      </c>
      <c r="B20" s="159">
        <v>3870</v>
      </c>
      <c r="C20" s="159">
        <v>4670</v>
      </c>
      <c r="D20" s="159">
        <f t="shared" si="0"/>
        <v>800</v>
      </c>
      <c r="E20" s="161">
        <f t="shared" si="1"/>
        <v>20.671834625323</v>
      </c>
      <c r="F20" s="158" t="s">
        <v>38</v>
      </c>
      <c r="G20" s="159">
        <v>53992</v>
      </c>
      <c r="H20" s="159">
        <v>19585.09352</v>
      </c>
      <c r="I20" s="159">
        <f t="shared" si="3"/>
        <v>-34406.90648</v>
      </c>
      <c r="J20" s="161">
        <f t="shared" si="2"/>
        <v>-63.725934360646</v>
      </c>
      <c r="K20" s="165"/>
    </row>
    <row r="21" ht="17" customHeight="1" spans="1:11">
      <c r="A21" s="160" t="s">
        <v>39</v>
      </c>
      <c r="B21" s="159">
        <v>14000</v>
      </c>
      <c r="C21" s="159">
        <v>13300</v>
      </c>
      <c r="D21" s="159">
        <f t="shared" si="0"/>
        <v>-700</v>
      </c>
      <c r="E21" s="161">
        <f t="shared" si="1"/>
        <v>-5</v>
      </c>
      <c r="F21" s="158" t="s">
        <v>40</v>
      </c>
      <c r="G21" s="159">
        <v>2724</v>
      </c>
      <c r="H21" s="159">
        <v>2627.40866</v>
      </c>
      <c r="I21" s="159">
        <f t="shared" si="3"/>
        <v>-96.5913399999999</v>
      </c>
      <c r="J21" s="161">
        <f t="shared" si="2"/>
        <v>-3.5459375917768</v>
      </c>
      <c r="K21" s="165"/>
    </row>
    <row r="22" ht="17" customHeight="1" spans="1:11">
      <c r="A22" s="160" t="s">
        <v>41</v>
      </c>
      <c r="B22" s="159">
        <v>200</v>
      </c>
      <c r="C22" s="159">
        <v>300</v>
      </c>
      <c r="D22" s="159">
        <f t="shared" si="0"/>
        <v>100</v>
      </c>
      <c r="E22" s="161">
        <f t="shared" si="1"/>
        <v>50</v>
      </c>
      <c r="F22" s="158" t="s">
        <v>42</v>
      </c>
      <c r="G22" s="159">
        <v>2786</v>
      </c>
      <c r="H22" s="159">
        <v>4711.393</v>
      </c>
      <c r="I22" s="159">
        <f t="shared" si="3"/>
        <v>1925.393</v>
      </c>
      <c r="J22" s="161">
        <f t="shared" si="2"/>
        <v>69.109583632448</v>
      </c>
      <c r="K22" s="165"/>
    </row>
    <row r="23" ht="17" customHeight="1" spans="1:11">
      <c r="A23" s="157" t="s">
        <v>43</v>
      </c>
      <c r="B23" s="154">
        <v>17000</v>
      </c>
      <c r="C23" s="154">
        <f>SUM(C24:C29)</f>
        <v>29000</v>
      </c>
      <c r="D23" s="154">
        <f>SUM(D24:D29)</f>
        <v>12000</v>
      </c>
      <c r="E23" s="155">
        <f t="shared" si="1"/>
        <v>70.5882352941177</v>
      </c>
      <c r="F23" s="158" t="s">
        <v>44</v>
      </c>
      <c r="G23" s="159">
        <v>50</v>
      </c>
      <c r="H23" s="159">
        <v>80</v>
      </c>
      <c r="I23" s="159">
        <f t="shared" si="3"/>
        <v>30</v>
      </c>
      <c r="J23" s="161">
        <f t="shared" si="2"/>
        <v>60</v>
      </c>
      <c r="K23" s="165"/>
    </row>
    <row r="24" ht="17" customHeight="1" spans="1:11">
      <c r="A24" s="160" t="s">
        <v>45</v>
      </c>
      <c r="B24" s="159">
        <v>4300</v>
      </c>
      <c r="C24" s="159">
        <v>4300</v>
      </c>
      <c r="D24" s="159">
        <f t="shared" si="0"/>
        <v>0</v>
      </c>
      <c r="E24" s="161">
        <f t="shared" si="1"/>
        <v>0</v>
      </c>
      <c r="F24" s="158" t="s">
        <v>46</v>
      </c>
      <c r="G24" s="159">
        <v>5666</v>
      </c>
      <c r="H24" s="159">
        <v>6437.7129</v>
      </c>
      <c r="I24" s="159">
        <f t="shared" si="3"/>
        <v>771.7129</v>
      </c>
      <c r="J24" s="161">
        <f t="shared" si="2"/>
        <v>13.6200653018002</v>
      </c>
      <c r="K24" s="165"/>
    </row>
    <row r="25" ht="17" customHeight="1" spans="1:11">
      <c r="A25" s="160" t="s">
        <v>47</v>
      </c>
      <c r="B25" s="159">
        <v>2200</v>
      </c>
      <c r="C25" s="159">
        <v>12300</v>
      </c>
      <c r="D25" s="159">
        <f t="shared" si="0"/>
        <v>10100</v>
      </c>
      <c r="E25" s="161">
        <f t="shared" si="1"/>
        <v>459.090909090909</v>
      </c>
      <c r="F25" s="158" t="s">
        <v>48</v>
      </c>
      <c r="G25" s="159">
        <v>25049</v>
      </c>
      <c r="H25" s="159">
        <v>30719.2501</v>
      </c>
      <c r="I25" s="159">
        <f t="shared" si="3"/>
        <v>5670.2501</v>
      </c>
      <c r="J25" s="161">
        <f t="shared" si="2"/>
        <v>22.6366326001038</v>
      </c>
      <c r="K25" s="165"/>
    </row>
    <row r="26" ht="17" customHeight="1" spans="1:11">
      <c r="A26" s="160" t="s">
        <v>49</v>
      </c>
      <c r="B26" s="159">
        <v>2800</v>
      </c>
      <c r="C26" s="159">
        <v>3500</v>
      </c>
      <c r="D26" s="159">
        <f t="shared" si="0"/>
        <v>700</v>
      </c>
      <c r="E26" s="161">
        <f t="shared" si="1"/>
        <v>25</v>
      </c>
      <c r="F26" s="158" t="s">
        <v>50</v>
      </c>
      <c r="G26" s="159">
        <v>306</v>
      </c>
      <c r="H26" s="159">
        <v>310.76</v>
      </c>
      <c r="I26" s="159">
        <f t="shared" si="3"/>
        <v>4.75999999999999</v>
      </c>
      <c r="J26" s="161">
        <f t="shared" si="2"/>
        <v>1.55555555555555</v>
      </c>
      <c r="K26" s="165"/>
    </row>
    <row r="27" ht="17" customHeight="1" spans="1:11">
      <c r="A27" s="160" t="s">
        <v>51</v>
      </c>
      <c r="B27" s="159">
        <v>5300</v>
      </c>
      <c r="C27" s="159">
        <v>5300</v>
      </c>
      <c r="D27" s="159">
        <f t="shared" si="0"/>
        <v>0</v>
      </c>
      <c r="E27" s="161">
        <f t="shared" si="1"/>
        <v>0</v>
      </c>
      <c r="F27" s="162" t="s">
        <v>52</v>
      </c>
      <c r="G27" s="163">
        <v>3013</v>
      </c>
      <c r="H27" s="159">
        <v>3569.7202</v>
      </c>
      <c r="I27" s="159">
        <f t="shared" si="3"/>
        <v>556.7202</v>
      </c>
      <c r="J27" s="161">
        <f t="shared" si="2"/>
        <v>18.4772718221042</v>
      </c>
      <c r="K27" s="165"/>
    </row>
    <row r="28" ht="17" customHeight="1" spans="1:11">
      <c r="A28" s="158" t="s">
        <v>53</v>
      </c>
      <c r="B28" s="159">
        <v>1000</v>
      </c>
      <c r="C28" s="159">
        <v>1000</v>
      </c>
      <c r="D28" s="159">
        <f t="shared" si="0"/>
        <v>0</v>
      </c>
      <c r="E28" s="161">
        <f t="shared" si="1"/>
        <v>0</v>
      </c>
      <c r="F28" s="158" t="s">
        <v>54</v>
      </c>
      <c r="G28" s="159">
        <v>5900</v>
      </c>
      <c r="H28" s="159">
        <v>5015</v>
      </c>
      <c r="I28" s="159">
        <f t="shared" si="3"/>
        <v>-885</v>
      </c>
      <c r="J28" s="161">
        <f t="shared" si="2"/>
        <v>-15</v>
      </c>
      <c r="K28" s="165"/>
    </row>
    <row r="29" ht="17" customHeight="1" spans="1:11">
      <c r="A29" s="158" t="s">
        <v>55</v>
      </c>
      <c r="B29" s="159">
        <v>1400</v>
      </c>
      <c r="C29" s="159">
        <v>2600</v>
      </c>
      <c r="D29" s="159">
        <f t="shared" si="0"/>
        <v>1200</v>
      </c>
      <c r="E29" s="161">
        <f t="shared" si="1"/>
        <v>85.7142857142857</v>
      </c>
      <c r="F29" s="158" t="s">
        <v>56</v>
      </c>
      <c r="G29" s="159">
        <v>9109</v>
      </c>
      <c r="H29" s="159">
        <v>9709</v>
      </c>
      <c r="I29" s="159">
        <f t="shared" si="3"/>
        <v>600</v>
      </c>
      <c r="J29" s="161">
        <f t="shared" si="2"/>
        <v>6.58689208475134</v>
      </c>
      <c r="K29" s="165"/>
    </row>
    <row r="30" ht="17" customHeight="1" spans="1:11">
      <c r="A30" s="156" t="s">
        <v>57</v>
      </c>
      <c r="B30" s="154">
        <v>374690</v>
      </c>
      <c r="C30" s="154">
        <v>345790</v>
      </c>
      <c r="D30" s="154">
        <f t="shared" ref="D28:D41" si="4">C30-B30</f>
        <v>-28900</v>
      </c>
      <c r="E30" s="155">
        <f t="shared" si="1"/>
        <v>-7.71304278203315</v>
      </c>
      <c r="F30" s="158" t="s">
        <v>58</v>
      </c>
      <c r="G30" s="159"/>
      <c r="H30" s="159">
        <v>0</v>
      </c>
      <c r="I30" s="159">
        <f t="shared" si="3"/>
        <v>0</v>
      </c>
      <c r="J30" s="161"/>
      <c r="K30" s="165"/>
    </row>
    <row r="31" ht="17" customHeight="1" spans="1:11">
      <c r="A31" s="158" t="s">
        <v>59</v>
      </c>
      <c r="B31" s="159">
        <v>8705</v>
      </c>
      <c r="C31" s="159">
        <v>8705</v>
      </c>
      <c r="D31" s="159">
        <f t="shared" si="4"/>
        <v>0</v>
      </c>
      <c r="E31" s="161">
        <f t="shared" si="1"/>
        <v>0</v>
      </c>
      <c r="F31" s="128"/>
      <c r="G31" s="164"/>
      <c r="H31" s="164"/>
      <c r="I31" s="164"/>
      <c r="J31" s="155"/>
      <c r="K31" s="165"/>
    </row>
    <row r="32" ht="17" customHeight="1" spans="1:11">
      <c r="A32" s="158" t="s">
        <v>60</v>
      </c>
      <c r="B32" s="159">
        <v>248985</v>
      </c>
      <c r="C32" s="159">
        <v>268579</v>
      </c>
      <c r="D32" s="159">
        <f t="shared" si="4"/>
        <v>19594</v>
      </c>
      <c r="E32" s="161">
        <f t="shared" si="1"/>
        <v>7.86955037452055</v>
      </c>
      <c r="F32" s="156" t="s">
        <v>61</v>
      </c>
      <c r="G32" s="154">
        <f>SUM(G33:G34)</f>
        <v>64800</v>
      </c>
      <c r="H32" s="154">
        <f>SUM(H33:H34)</f>
        <v>68300</v>
      </c>
      <c r="I32" s="154">
        <f>SUM(I33:I34)</f>
        <v>3500</v>
      </c>
      <c r="J32" s="155">
        <f t="shared" si="2"/>
        <v>5.40123456790123</v>
      </c>
      <c r="K32" s="175"/>
    </row>
    <row r="33" ht="17" customHeight="1" spans="1:11">
      <c r="A33" s="158" t="s">
        <v>62</v>
      </c>
      <c r="B33" s="159">
        <v>117000</v>
      </c>
      <c r="C33" s="159">
        <v>68506</v>
      </c>
      <c r="D33" s="159">
        <f t="shared" si="4"/>
        <v>-48494</v>
      </c>
      <c r="E33" s="161">
        <f t="shared" si="1"/>
        <v>-41.4478632478632</v>
      </c>
      <c r="F33" s="160" t="s">
        <v>63</v>
      </c>
      <c r="G33" s="159">
        <v>14000</v>
      </c>
      <c r="H33" s="159">
        <v>15000</v>
      </c>
      <c r="I33" s="159">
        <v>1000</v>
      </c>
      <c r="J33" s="161">
        <f t="shared" si="2"/>
        <v>7.14285714285714</v>
      </c>
      <c r="K33" s="165"/>
    </row>
    <row r="34" ht="17" customHeight="1" spans="1:11">
      <c r="A34" s="156" t="s">
        <v>64</v>
      </c>
      <c r="B34" s="154">
        <v>372</v>
      </c>
      <c r="C34" s="154">
        <v>372</v>
      </c>
      <c r="D34" s="154">
        <f t="shared" si="4"/>
        <v>0</v>
      </c>
      <c r="E34" s="155">
        <f t="shared" si="1"/>
        <v>0</v>
      </c>
      <c r="F34" s="160" t="s">
        <v>65</v>
      </c>
      <c r="G34" s="159">
        <v>50800</v>
      </c>
      <c r="H34" s="159">
        <v>53300</v>
      </c>
      <c r="I34" s="159">
        <v>2500</v>
      </c>
      <c r="J34" s="161">
        <f t="shared" si="2"/>
        <v>4.92125984251969</v>
      </c>
      <c r="K34" s="165"/>
    </row>
    <row r="35" ht="17" customHeight="1" spans="1:11">
      <c r="A35" s="156" t="s">
        <v>66</v>
      </c>
      <c r="B35" s="154"/>
      <c r="C35" s="154">
        <v>96900</v>
      </c>
      <c r="D35" s="154">
        <f t="shared" si="4"/>
        <v>96900</v>
      </c>
      <c r="E35" s="155"/>
      <c r="F35" s="160"/>
      <c r="G35" s="159">
        <v>0</v>
      </c>
      <c r="H35" s="159">
        <v>0</v>
      </c>
      <c r="I35" s="154">
        <v>0</v>
      </c>
      <c r="J35" s="155"/>
      <c r="K35" s="165"/>
    </row>
    <row r="36" ht="17" customHeight="1" spans="1:11">
      <c r="A36" s="158" t="s">
        <v>67</v>
      </c>
      <c r="B36" s="159"/>
      <c r="C36" s="159">
        <v>30000</v>
      </c>
      <c r="D36" s="159">
        <f t="shared" si="4"/>
        <v>30000</v>
      </c>
      <c r="E36" s="161"/>
      <c r="F36" s="156" t="s">
        <v>68</v>
      </c>
      <c r="G36" s="154"/>
      <c r="H36" s="154">
        <v>66900</v>
      </c>
      <c r="I36" s="154">
        <v>66900</v>
      </c>
      <c r="J36" s="155"/>
      <c r="K36" s="175"/>
    </row>
    <row r="37" ht="17" customHeight="1" spans="1:11">
      <c r="A37" s="158" t="s">
        <v>69</v>
      </c>
      <c r="B37" s="159"/>
      <c r="C37" s="159">
        <v>66900</v>
      </c>
      <c r="D37" s="159">
        <f t="shared" si="4"/>
        <v>66900</v>
      </c>
      <c r="E37" s="161"/>
      <c r="F37" s="165"/>
      <c r="G37" s="166"/>
      <c r="H37" s="166"/>
      <c r="I37" s="154"/>
      <c r="J37" s="155"/>
      <c r="K37" s="165"/>
    </row>
    <row r="38" ht="17" customHeight="1" spans="1:11">
      <c r="A38" s="167" t="s">
        <v>70</v>
      </c>
      <c r="B38" s="154">
        <v>55000</v>
      </c>
      <c r="C38" s="154">
        <v>59000</v>
      </c>
      <c r="D38" s="154">
        <f t="shared" si="4"/>
        <v>4000</v>
      </c>
      <c r="E38" s="155">
        <f t="shared" si="1"/>
        <v>7.27272727272727</v>
      </c>
      <c r="F38" s="165"/>
      <c r="G38" s="166"/>
      <c r="H38" s="166"/>
      <c r="I38" s="154"/>
      <c r="J38" s="155"/>
      <c r="K38" s="165"/>
    </row>
    <row r="39" ht="17" customHeight="1" spans="1:11">
      <c r="A39" s="158" t="s">
        <v>71</v>
      </c>
      <c r="B39" s="159">
        <v>55000</v>
      </c>
      <c r="C39" s="159">
        <v>55000</v>
      </c>
      <c r="D39" s="154">
        <f t="shared" si="4"/>
        <v>0</v>
      </c>
      <c r="E39" s="155">
        <f t="shared" si="1"/>
        <v>0</v>
      </c>
      <c r="F39" s="165"/>
      <c r="G39" s="166"/>
      <c r="H39" s="166"/>
      <c r="I39" s="154"/>
      <c r="J39" s="155"/>
      <c r="K39" s="165"/>
    </row>
    <row r="40" s="138" customFormat="1" ht="17" customHeight="1" spans="1:11">
      <c r="A40" s="158" t="s">
        <v>72</v>
      </c>
      <c r="B40" s="159"/>
      <c r="C40" s="159">
        <v>4000</v>
      </c>
      <c r="D40" s="159">
        <f t="shared" si="4"/>
        <v>4000</v>
      </c>
      <c r="E40" s="161"/>
      <c r="F40" s="165"/>
      <c r="G40" s="166"/>
      <c r="H40" s="166"/>
      <c r="I40" s="159"/>
      <c r="J40" s="155"/>
      <c r="K40" s="165"/>
    </row>
    <row r="41" s="138" customFormat="1" ht="17" customHeight="1" spans="1:11">
      <c r="A41" s="156" t="s">
        <v>73</v>
      </c>
      <c r="B41" s="154">
        <v>23938</v>
      </c>
      <c r="C41" s="154">
        <v>23938</v>
      </c>
      <c r="D41" s="168">
        <f t="shared" si="4"/>
        <v>0</v>
      </c>
      <c r="E41" s="169">
        <f t="shared" si="1"/>
        <v>0</v>
      </c>
      <c r="F41" s="170"/>
      <c r="G41" s="171"/>
      <c r="H41" s="171"/>
      <c r="I41" s="176"/>
      <c r="J41" s="169"/>
      <c r="K41" s="170"/>
    </row>
    <row r="42" customHeight="1" spans="1:1">
      <c r="A42" s="172"/>
    </row>
    <row r="43" customHeight="1" spans="4:4">
      <c r="D43" s="139" t="s">
        <v>74</v>
      </c>
    </row>
    <row r="51" customHeight="1" spans="11:11">
      <c r="K51" s="177"/>
    </row>
    <row r="52" customHeight="1" spans="11:11">
      <c r="K52" s="177"/>
    </row>
    <row r="58" customHeight="1" spans="11:11">
      <c r="K58" s="178"/>
    </row>
  </sheetData>
  <mergeCells count="10">
    <mergeCell ref="A2:K2"/>
    <mergeCell ref="A4:A6"/>
    <mergeCell ref="B4:B6"/>
    <mergeCell ref="C4:C6"/>
    <mergeCell ref="F4:F6"/>
    <mergeCell ref="G4:G6"/>
    <mergeCell ref="H4:H6"/>
    <mergeCell ref="K4:K6"/>
    <mergeCell ref="D4:E5"/>
    <mergeCell ref="I4:J5"/>
  </mergeCells>
  <printOptions horizontalCentered="1"/>
  <pageMargins left="0.354166666666667" right="0.275" top="0.393055555555556" bottom="0.156944444444444" header="0.156944444444444" footer="0.156944444444444"/>
  <pageSetup paperSize="9" scale="76" firstPageNumber="2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showZeros="0" zoomScale="70" zoomScaleNormal="70" workbookViewId="0">
      <selection activeCell="N27" sqref="N27"/>
    </sheetView>
  </sheetViews>
  <sheetFormatPr defaultColWidth="9" defaultRowHeight="14.25"/>
  <cols>
    <col min="1" max="1" width="38.3916666666667" style="76" customWidth="1"/>
    <col min="2" max="2" width="12.75" style="77" customWidth="1"/>
    <col min="3" max="3" width="15.7" style="77" customWidth="1"/>
    <col min="4" max="4" width="13.925" style="77" customWidth="1"/>
    <col min="5" max="5" width="12.675" style="78" customWidth="1"/>
    <col min="6" max="6" width="58.0333333333333" style="77" customWidth="1"/>
    <col min="7" max="7" width="14.1083333333333" style="77" customWidth="1"/>
    <col min="8" max="8" width="15.8833333333333" style="77" customWidth="1"/>
    <col min="9" max="9" width="15.175" style="77" customWidth="1"/>
    <col min="10" max="10" width="13.3916666666667" style="77" customWidth="1"/>
    <col min="11" max="11" width="10.5333333333333" style="77" customWidth="1"/>
    <col min="12" max="12" width="14.2833333333333" style="77" customWidth="1"/>
    <col min="13" max="13" width="11.7833333333333" style="77" customWidth="1"/>
    <col min="14" max="14" width="12.3166666666667" style="77" customWidth="1"/>
    <col min="15" max="256" width="9" style="79"/>
    <col min="257" max="16384" width="9" style="3"/>
  </cols>
  <sheetData>
    <row r="1" ht="23" customHeight="1" spans="1:11">
      <c r="A1" s="80" t="s">
        <v>75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25.5" spans="1:11">
      <c r="A2" s="82" t="s">
        <v>76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>
      <c r="A3" s="83"/>
      <c r="B3" s="83"/>
      <c r="C3" s="83"/>
      <c r="D3" s="83"/>
      <c r="E3" s="83"/>
      <c r="F3" s="83"/>
      <c r="G3" s="83"/>
      <c r="H3" s="83"/>
      <c r="I3" s="83"/>
      <c r="J3" s="81"/>
      <c r="K3" s="81"/>
    </row>
    <row r="4" ht="23" customHeight="1" spans="1:11">
      <c r="A4" s="84" t="s">
        <v>2</v>
      </c>
      <c r="B4" s="85"/>
      <c r="C4" s="85"/>
      <c r="D4" s="86"/>
      <c r="E4" s="87"/>
      <c r="F4" s="88">
        <v>44496</v>
      </c>
      <c r="G4" s="89"/>
      <c r="H4" s="89"/>
      <c r="I4" s="89"/>
      <c r="J4" s="130" t="s">
        <v>3</v>
      </c>
      <c r="K4" s="130"/>
    </row>
    <row r="5" ht="38" customHeight="1" spans="1:11">
      <c r="A5" s="90" t="s">
        <v>77</v>
      </c>
      <c r="B5" s="91" t="s">
        <v>5</v>
      </c>
      <c r="C5" s="92" t="s">
        <v>6</v>
      </c>
      <c r="D5" s="91" t="s">
        <v>78</v>
      </c>
      <c r="E5" s="91" t="s">
        <v>79</v>
      </c>
      <c r="F5" s="90" t="s">
        <v>80</v>
      </c>
      <c r="G5" s="91" t="s">
        <v>5</v>
      </c>
      <c r="H5" s="92" t="s">
        <v>6</v>
      </c>
      <c r="I5" s="91" t="s">
        <v>78</v>
      </c>
      <c r="J5" s="91" t="s">
        <v>79</v>
      </c>
      <c r="K5" s="91" t="s">
        <v>81</v>
      </c>
    </row>
    <row r="6" ht="21" customHeight="1" spans="1:11">
      <c r="A6" s="93" t="s">
        <v>82</v>
      </c>
      <c r="B6" s="94">
        <f>B7+B11+B12</f>
        <v>120000</v>
      </c>
      <c r="C6" s="94">
        <f>C7+C11+C12</f>
        <v>150000</v>
      </c>
      <c r="D6" s="94">
        <f t="shared" ref="D6:D14" si="0">C6-B6</f>
        <v>30000</v>
      </c>
      <c r="E6" s="95">
        <f t="shared" ref="E6:E12" si="1">D6/B6*100</f>
        <v>25</v>
      </c>
      <c r="F6" s="96" t="s">
        <v>83</v>
      </c>
      <c r="G6" s="97">
        <f>G7+G9+G12+G26+G29+G33+G34</f>
        <v>107658</v>
      </c>
      <c r="H6" s="97">
        <f>H7+H9+H12+H26+H29+H33+H34</f>
        <v>280257.8</v>
      </c>
      <c r="I6" s="97">
        <f t="shared" ref="I6:I14" si="2">H6-G6</f>
        <v>172599.8</v>
      </c>
      <c r="J6" s="131">
        <f>I6/G6*100</f>
        <v>160.322316966691</v>
      </c>
      <c r="K6" s="132"/>
    </row>
    <row r="7" ht="21" customHeight="1" spans="1:11">
      <c r="A7" s="98" t="s">
        <v>84</v>
      </c>
      <c r="B7" s="99">
        <f>SUM(B8:B10)</f>
        <v>110000</v>
      </c>
      <c r="C7" s="99">
        <v>130000</v>
      </c>
      <c r="D7" s="100">
        <f t="shared" si="0"/>
        <v>20000</v>
      </c>
      <c r="E7" s="101">
        <f t="shared" si="1"/>
        <v>18.1818181818182</v>
      </c>
      <c r="F7" s="96" t="s">
        <v>26</v>
      </c>
      <c r="G7" s="102">
        <f>G8</f>
        <v>0</v>
      </c>
      <c r="H7" s="102">
        <f>H8</f>
        <v>0</v>
      </c>
      <c r="I7" s="97">
        <f t="shared" si="2"/>
        <v>0</v>
      </c>
      <c r="J7" s="133"/>
      <c r="K7" s="132"/>
    </row>
    <row r="8" ht="21" customHeight="1" spans="1:11">
      <c r="A8" s="103" t="s">
        <v>85</v>
      </c>
      <c r="B8" s="99">
        <v>800</v>
      </c>
      <c r="C8" s="100">
        <v>800</v>
      </c>
      <c r="D8" s="100">
        <f t="shared" si="0"/>
        <v>0</v>
      </c>
      <c r="E8" s="101">
        <f t="shared" si="1"/>
        <v>0</v>
      </c>
      <c r="F8" s="104" t="s">
        <v>86</v>
      </c>
      <c r="G8" s="102"/>
      <c r="H8" s="105"/>
      <c r="I8" s="97">
        <f t="shared" si="2"/>
        <v>0</v>
      </c>
      <c r="J8" s="133"/>
      <c r="K8" s="132"/>
    </row>
    <row r="9" ht="21" customHeight="1" spans="1:11">
      <c r="A9" s="103" t="s">
        <v>87</v>
      </c>
      <c r="B9" s="99">
        <v>200</v>
      </c>
      <c r="C9" s="100">
        <v>200</v>
      </c>
      <c r="D9" s="100">
        <f t="shared" si="0"/>
        <v>0</v>
      </c>
      <c r="E9" s="101">
        <f t="shared" si="1"/>
        <v>0</v>
      </c>
      <c r="F9" s="106" t="s">
        <v>28</v>
      </c>
      <c r="G9" s="107">
        <f>G10+G11</f>
        <v>733</v>
      </c>
      <c r="H9" s="107">
        <f>H10+H11</f>
        <v>1046</v>
      </c>
      <c r="I9" s="97">
        <f t="shared" si="2"/>
        <v>313</v>
      </c>
      <c r="J9" s="133">
        <f t="shared" ref="J9:J14" si="3">I9/G9*100</f>
        <v>42.7012278308322</v>
      </c>
      <c r="K9" s="134"/>
    </row>
    <row r="10" ht="21" customHeight="1" spans="1:11">
      <c r="A10" s="103" t="s">
        <v>88</v>
      </c>
      <c r="B10" s="99">
        <f>110000-1000</f>
        <v>109000</v>
      </c>
      <c r="C10" s="100">
        <v>129000</v>
      </c>
      <c r="D10" s="100">
        <f t="shared" si="0"/>
        <v>20000</v>
      </c>
      <c r="E10" s="101">
        <f t="shared" si="1"/>
        <v>18.348623853211</v>
      </c>
      <c r="F10" s="108" t="s">
        <v>89</v>
      </c>
      <c r="G10" s="102">
        <v>660</v>
      </c>
      <c r="H10" s="105">
        <v>973</v>
      </c>
      <c r="I10" s="105">
        <f t="shared" si="2"/>
        <v>313</v>
      </c>
      <c r="J10" s="133">
        <f t="shared" si="3"/>
        <v>47.4242424242424</v>
      </c>
      <c r="K10" s="132"/>
    </row>
    <row r="11" ht="21" customHeight="1" spans="1:11">
      <c r="A11" s="98" t="s">
        <v>90</v>
      </c>
      <c r="B11" s="99">
        <f>10000-120</f>
        <v>9880</v>
      </c>
      <c r="C11" s="109">
        <v>19830</v>
      </c>
      <c r="D11" s="100">
        <f t="shared" si="0"/>
        <v>9950</v>
      </c>
      <c r="E11" s="101">
        <f t="shared" si="1"/>
        <v>100.708502024291</v>
      </c>
      <c r="F11" s="108" t="s">
        <v>91</v>
      </c>
      <c r="G11" s="102">
        <v>73</v>
      </c>
      <c r="H11" s="105">
        <v>73</v>
      </c>
      <c r="I11" s="105">
        <f t="shared" si="2"/>
        <v>0</v>
      </c>
      <c r="J11" s="133">
        <f t="shared" si="3"/>
        <v>0</v>
      </c>
      <c r="K11" s="132"/>
    </row>
    <row r="12" ht="21" customHeight="1" spans="1:11">
      <c r="A12" s="98" t="s">
        <v>92</v>
      </c>
      <c r="B12" s="99">
        <v>120</v>
      </c>
      <c r="C12" s="109">
        <v>170</v>
      </c>
      <c r="D12" s="100">
        <f t="shared" si="0"/>
        <v>50</v>
      </c>
      <c r="E12" s="101">
        <f t="shared" si="1"/>
        <v>41.6666666666667</v>
      </c>
      <c r="F12" s="110" t="s">
        <v>34</v>
      </c>
      <c r="G12" s="107">
        <f>G13+G17+G18+G19+G24</f>
        <v>86177</v>
      </c>
      <c r="H12" s="107">
        <f>H13+H17+H18+H19+H24</f>
        <v>115386.8</v>
      </c>
      <c r="I12" s="97">
        <f t="shared" si="2"/>
        <v>29209.8</v>
      </c>
      <c r="J12" s="131">
        <f t="shared" si="3"/>
        <v>33.895122828597</v>
      </c>
      <c r="K12" s="132"/>
    </row>
    <row r="13" ht="21" customHeight="1" spans="1:11">
      <c r="A13" s="111"/>
      <c r="B13" s="112"/>
      <c r="C13" s="112"/>
      <c r="D13" s="100">
        <f t="shared" si="0"/>
        <v>0</v>
      </c>
      <c r="E13" s="101"/>
      <c r="F13" s="113" t="s">
        <v>93</v>
      </c>
      <c r="G13" s="102">
        <f>G14+G16+G15</f>
        <v>71574</v>
      </c>
      <c r="H13" s="102">
        <f>H14+H16+H15</f>
        <v>89467</v>
      </c>
      <c r="I13" s="105">
        <f t="shared" si="2"/>
        <v>17893</v>
      </c>
      <c r="J13" s="133">
        <f t="shared" si="3"/>
        <v>24.9993014223042</v>
      </c>
      <c r="K13" s="132"/>
    </row>
    <row r="14" ht="21" customHeight="1" spans="1:11">
      <c r="A14" s="111"/>
      <c r="B14" s="112"/>
      <c r="C14" s="112"/>
      <c r="D14" s="94">
        <f t="shared" si="0"/>
        <v>0</v>
      </c>
      <c r="E14" s="95"/>
      <c r="F14" s="114" t="s">
        <v>94</v>
      </c>
      <c r="G14" s="102">
        <v>40281</v>
      </c>
      <c r="H14" s="105">
        <v>48758</v>
      </c>
      <c r="I14" s="105">
        <f t="shared" si="2"/>
        <v>8477</v>
      </c>
      <c r="J14" s="133">
        <f t="shared" si="3"/>
        <v>21.0446612546858</v>
      </c>
      <c r="K14" s="132"/>
    </row>
    <row r="15" ht="21" customHeight="1" spans="1:11">
      <c r="A15" s="111"/>
      <c r="B15" s="112"/>
      <c r="C15" s="112"/>
      <c r="D15" s="94"/>
      <c r="E15" s="95"/>
      <c r="F15" s="114" t="s">
        <v>95</v>
      </c>
      <c r="G15" s="102">
        <v>250</v>
      </c>
      <c r="H15" s="105">
        <v>1622</v>
      </c>
      <c r="I15" s="105"/>
      <c r="J15" s="133"/>
      <c r="K15" s="132"/>
    </row>
    <row r="16" ht="21" customHeight="1" spans="1:11">
      <c r="A16" s="111"/>
      <c r="B16" s="112"/>
      <c r="C16" s="112"/>
      <c r="D16" s="94">
        <f t="shared" ref="D16:D27" si="4">C16-B16</f>
        <v>0</v>
      </c>
      <c r="E16" s="95"/>
      <c r="F16" s="115" t="s">
        <v>96</v>
      </c>
      <c r="G16" s="102">
        <v>31043</v>
      </c>
      <c r="H16" s="105">
        <v>39087</v>
      </c>
      <c r="I16" s="105">
        <f t="shared" ref="I16:I43" si="5">H16-G16</f>
        <v>8044</v>
      </c>
      <c r="J16" s="133">
        <f t="shared" ref="J16:J27" si="6">I16/G16*100</f>
        <v>25.9124440292497</v>
      </c>
      <c r="K16" s="132"/>
    </row>
    <row r="17" ht="21" customHeight="1" spans="1:11">
      <c r="A17" s="111"/>
      <c r="B17" s="112"/>
      <c r="C17" s="112"/>
      <c r="D17" s="94">
        <f t="shared" si="4"/>
        <v>0</v>
      </c>
      <c r="E17" s="95"/>
      <c r="F17" s="116" t="s">
        <v>97</v>
      </c>
      <c r="G17" s="102">
        <v>800</v>
      </c>
      <c r="H17" s="105">
        <v>800</v>
      </c>
      <c r="I17" s="105">
        <f t="shared" si="5"/>
        <v>0</v>
      </c>
      <c r="J17" s="133">
        <f t="shared" si="6"/>
        <v>0</v>
      </c>
      <c r="K17" s="132"/>
    </row>
    <row r="18" ht="21" customHeight="1" spans="1:11">
      <c r="A18" s="117"/>
      <c r="B18" s="109"/>
      <c r="C18" s="109"/>
      <c r="D18" s="94">
        <f t="shared" si="4"/>
        <v>0</v>
      </c>
      <c r="E18" s="95"/>
      <c r="F18" s="116" t="s">
        <v>98</v>
      </c>
      <c r="G18" s="102">
        <v>200</v>
      </c>
      <c r="H18" s="105">
        <v>200</v>
      </c>
      <c r="I18" s="105">
        <f t="shared" si="5"/>
        <v>0</v>
      </c>
      <c r="J18" s="133">
        <f t="shared" si="6"/>
        <v>0</v>
      </c>
      <c r="K18" s="132"/>
    </row>
    <row r="19" ht="21" customHeight="1" spans="1:11">
      <c r="A19" s="118"/>
      <c r="B19" s="100"/>
      <c r="C19" s="100"/>
      <c r="D19" s="94">
        <f t="shared" si="4"/>
        <v>0</v>
      </c>
      <c r="E19" s="95"/>
      <c r="F19" s="116" t="s">
        <v>99</v>
      </c>
      <c r="G19" s="102">
        <f>SUM(G20:G23)</f>
        <v>13373</v>
      </c>
      <c r="H19" s="102">
        <f>SUM(H20:H23)</f>
        <v>24723</v>
      </c>
      <c r="I19" s="105">
        <f t="shared" si="5"/>
        <v>11350</v>
      </c>
      <c r="J19" s="133">
        <f t="shared" si="6"/>
        <v>84.8725042997084</v>
      </c>
      <c r="K19" s="132"/>
    </row>
    <row r="20" ht="21" customHeight="1" spans="1:11">
      <c r="A20" s="119"/>
      <c r="B20" s="100"/>
      <c r="C20" s="100"/>
      <c r="D20" s="94">
        <f t="shared" si="4"/>
        <v>0</v>
      </c>
      <c r="E20" s="95"/>
      <c r="F20" s="115" t="s">
        <v>100</v>
      </c>
      <c r="G20" s="102">
        <v>7526</v>
      </c>
      <c r="H20" s="105">
        <v>8912</v>
      </c>
      <c r="I20" s="105">
        <f t="shared" si="5"/>
        <v>1386</v>
      </c>
      <c r="J20" s="133">
        <f t="shared" si="6"/>
        <v>18.4161573212862</v>
      </c>
      <c r="K20" s="132"/>
    </row>
    <row r="21" ht="21" customHeight="1" spans="1:11">
      <c r="A21" s="118"/>
      <c r="B21" s="100"/>
      <c r="C21" s="100"/>
      <c r="D21" s="94">
        <f t="shared" si="4"/>
        <v>0</v>
      </c>
      <c r="E21" s="95"/>
      <c r="F21" s="115" t="s">
        <v>101</v>
      </c>
      <c r="G21" s="102">
        <v>5227</v>
      </c>
      <c r="H21" s="105">
        <v>5920</v>
      </c>
      <c r="I21" s="105">
        <f t="shared" si="5"/>
        <v>693</v>
      </c>
      <c r="J21" s="133">
        <f t="shared" si="6"/>
        <v>13.258083030419</v>
      </c>
      <c r="K21" s="132"/>
    </row>
    <row r="22" ht="21" customHeight="1" spans="1:11">
      <c r="A22" s="118"/>
      <c r="B22" s="100"/>
      <c r="C22" s="100"/>
      <c r="D22" s="94">
        <f t="shared" si="4"/>
        <v>0</v>
      </c>
      <c r="E22" s="95"/>
      <c r="F22" s="115" t="s">
        <v>102</v>
      </c>
      <c r="G22" s="102">
        <v>30</v>
      </c>
      <c r="H22" s="105">
        <v>30</v>
      </c>
      <c r="I22" s="105">
        <f t="shared" si="5"/>
        <v>0</v>
      </c>
      <c r="J22" s="133">
        <f t="shared" si="6"/>
        <v>0</v>
      </c>
      <c r="K22" s="132"/>
    </row>
    <row r="23" ht="21" customHeight="1" spans="1:11">
      <c r="A23" s="118"/>
      <c r="B23" s="100"/>
      <c r="C23" s="100"/>
      <c r="D23" s="94">
        <f t="shared" si="4"/>
        <v>0</v>
      </c>
      <c r="E23" s="95"/>
      <c r="F23" s="115" t="s">
        <v>103</v>
      </c>
      <c r="G23" s="102">
        <v>590</v>
      </c>
      <c r="H23" s="105">
        <v>9861</v>
      </c>
      <c r="I23" s="105">
        <f t="shared" si="5"/>
        <v>9271</v>
      </c>
      <c r="J23" s="133">
        <f t="shared" si="6"/>
        <v>1571.35593220339</v>
      </c>
      <c r="K23" s="132"/>
    </row>
    <row r="24" ht="21" customHeight="1" spans="1:11">
      <c r="A24" s="118"/>
      <c r="B24" s="100"/>
      <c r="C24" s="100"/>
      <c r="D24" s="94">
        <f t="shared" si="4"/>
        <v>0</v>
      </c>
      <c r="E24" s="95"/>
      <c r="F24" s="116" t="s">
        <v>104</v>
      </c>
      <c r="G24" s="102">
        <f>G25</f>
        <v>230</v>
      </c>
      <c r="H24" s="102">
        <f>H25</f>
        <v>196.8</v>
      </c>
      <c r="I24" s="105">
        <f t="shared" si="5"/>
        <v>-33.2</v>
      </c>
      <c r="J24" s="133">
        <f t="shared" si="6"/>
        <v>-14.4347826086956</v>
      </c>
      <c r="K24" s="132"/>
    </row>
    <row r="25" ht="21" customHeight="1" spans="1:11">
      <c r="A25" s="118"/>
      <c r="B25" s="100"/>
      <c r="C25" s="100"/>
      <c r="D25" s="94">
        <f t="shared" si="4"/>
        <v>0</v>
      </c>
      <c r="E25" s="95"/>
      <c r="F25" s="115" t="s">
        <v>105</v>
      </c>
      <c r="G25" s="102">
        <v>230</v>
      </c>
      <c r="H25" s="105">
        <v>196.8</v>
      </c>
      <c r="I25" s="105">
        <f t="shared" si="5"/>
        <v>-33.2</v>
      </c>
      <c r="J25" s="133">
        <f t="shared" si="6"/>
        <v>-14.4347826086956</v>
      </c>
      <c r="K25" s="132"/>
    </row>
    <row r="26" ht="21" customHeight="1" spans="1:11">
      <c r="A26" s="118"/>
      <c r="B26" s="100"/>
      <c r="C26" s="100"/>
      <c r="D26" s="94">
        <f t="shared" si="4"/>
        <v>0</v>
      </c>
      <c r="E26" s="95"/>
      <c r="F26" s="96" t="s">
        <v>36</v>
      </c>
      <c r="G26" s="107">
        <f>G27+G28</f>
        <v>2017</v>
      </c>
      <c r="H26" s="107">
        <f>H27+H28</f>
        <v>2684</v>
      </c>
      <c r="I26" s="97">
        <f t="shared" si="5"/>
        <v>667</v>
      </c>
      <c r="J26" s="131">
        <f t="shared" si="6"/>
        <v>33.068914229053</v>
      </c>
      <c r="K26" s="134"/>
    </row>
    <row r="27" ht="21" customHeight="1" spans="1:11">
      <c r="A27" s="119"/>
      <c r="B27" s="100"/>
      <c r="C27" s="100"/>
      <c r="D27" s="94">
        <f t="shared" si="4"/>
        <v>0</v>
      </c>
      <c r="E27" s="95"/>
      <c r="F27" s="104" t="s">
        <v>106</v>
      </c>
      <c r="G27" s="102">
        <v>2017</v>
      </c>
      <c r="H27" s="105">
        <v>2664</v>
      </c>
      <c r="I27" s="105">
        <f t="shared" si="5"/>
        <v>647</v>
      </c>
      <c r="J27" s="133">
        <f t="shared" si="6"/>
        <v>32.077342588002</v>
      </c>
      <c r="K27" s="132"/>
    </row>
    <row r="28" ht="21" customHeight="1" spans="1:11">
      <c r="A28" s="119"/>
      <c r="B28" s="100"/>
      <c r="C28" s="100"/>
      <c r="D28" s="94"/>
      <c r="E28" s="95"/>
      <c r="F28" s="115" t="s">
        <v>107</v>
      </c>
      <c r="G28" s="102">
        <v>0</v>
      </c>
      <c r="H28" s="105">
        <v>20</v>
      </c>
      <c r="I28" s="105">
        <f t="shared" si="5"/>
        <v>20</v>
      </c>
      <c r="J28" s="133"/>
      <c r="K28" s="132"/>
    </row>
    <row r="29" ht="21" customHeight="1" spans="1:11">
      <c r="A29" s="120" t="s">
        <v>108</v>
      </c>
      <c r="B29" s="94">
        <f>B30+B31</f>
        <v>4000</v>
      </c>
      <c r="C29" s="94">
        <f>C30+C31</f>
        <v>8800</v>
      </c>
      <c r="D29" s="94">
        <f t="shared" ref="D29:D34" si="7">C29-B29</f>
        <v>4800</v>
      </c>
      <c r="E29" s="95">
        <f>D29/B29*100</f>
        <v>120</v>
      </c>
      <c r="F29" s="121" t="s">
        <v>58</v>
      </c>
      <c r="G29" s="107">
        <f>G30+G31+G32</f>
        <v>5133</v>
      </c>
      <c r="H29" s="107">
        <f>H30+H31+H32</f>
        <v>146181</v>
      </c>
      <c r="I29" s="97">
        <f t="shared" si="5"/>
        <v>141048</v>
      </c>
      <c r="J29" s="131">
        <f>I29/G29*100</f>
        <v>2747.8667445938</v>
      </c>
      <c r="K29" s="134"/>
    </row>
    <row r="30" ht="21" customHeight="1" spans="1:11">
      <c r="A30" s="122" t="s">
        <v>109</v>
      </c>
      <c r="B30" s="100">
        <v>4000</v>
      </c>
      <c r="C30" s="100">
        <v>8800</v>
      </c>
      <c r="D30" s="100">
        <f t="shared" si="7"/>
        <v>4800</v>
      </c>
      <c r="E30" s="101">
        <f>D30/B30*100</f>
        <v>120</v>
      </c>
      <c r="F30" s="123" t="s">
        <v>110</v>
      </c>
      <c r="G30" s="102"/>
      <c r="H30" s="105">
        <v>140000</v>
      </c>
      <c r="I30" s="105">
        <f t="shared" si="5"/>
        <v>140000</v>
      </c>
      <c r="J30" s="133"/>
      <c r="K30" s="132"/>
    </row>
    <row r="31" ht="21" customHeight="1" spans="1:11">
      <c r="A31" s="124"/>
      <c r="B31" s="100"/>
      <c r="C31" s="100"/>
      <c r="D31" s="94">
        <f t="shared" si="7"/>
        <v>0</v>
      </c>
      <c r="E31" s="95"/>
      <c r="F31" s="115" t="s">
        <v>111</v>
      </c>
      <c r="G31" s="102"/>
      <c r="H31" s="105"/>
      <c r="I31" s="97">
        <f t="shared" si="5"/>
        <v>0</v>
      </c>
      <c r="J31" s="133"/>
      <c r="K31" s="132"/>
    </row>
    <row r="32" ht="21" customHeight="1" spans="1:11">
      <c r="A32" s="121" t="s">
        <v>112</v>
      </c>
      <c r="B32" s="94">
        <f>B33+B34</f>
        <v>41958</v>
      </c>
      <c r="C32" s="94">
        <f>C33+C34</f>
        <v>41958</v>
      </c>
      <c r="D32" s="94">
        <f t="shared" si="7"/>
        <v>0</v>
      </c>
      <c r="E32" s="95">
        <f>D32/B32*100</f>
        <v>0</v>
      </c>
      <c r="F32" s="115" t="s">
        <v>113</v>
      </c>
      <c r="G32" s="102">
        <v>5133</v>
      </c>
      <c r="H32" s="105">
        <v>6181</v>
      </c>
      <c r="I32" s="105">
        <f t="shared" si="5"/>
        <v>1048</v>
      </c>
      <c r="J32" s="133">
        <f>I32/G32*100</f>
        <v>20.4169101889733</v>
      </c>
      <c r="K32" s="132"/>
    </row>
    <row r="33" ht="21" customHeight="1" spans="1:11">
      <c r="A33" s="116" t="s">
        <v>114</v>
      </c>
      <c r="B33" s="125">
        <v>3540</v>
      </c>
      <c r="C33" s="125">
        <v>3540</v>
      </c>
      <c r="D33" s="94">
        <f t="shared" si="7"/>
        <v>0</v>
      </c>
      <c r="E33" s="95">
        <f>D33/B33*100</f>
        <v>0</v>
      </c>
      <c r="F33" s="93" t="s">
        <v>115</v>
      </c>
      <c r="G33" s="107">
        <v>13598</v>
      </c>
      <c r="H33" s="97">
        <v>14960</v>
      </c>
      <c r="I33" s="97">
        <f t="shared" si="5"/>
        <v>1362</v>
      </c>
      <c r="J33" s="131">
        <f>I33/G33*100</f>
        <v>10.0161788498309</v>
      </c>
      <c r="K33" s="134"/>
    </row>
    <row r="34" ht="21" customHeight="1" spans="1:11">
      <c r="A34" s="116" t="s">
        <v>116</v>
      </c>
      <c r="B34" s="125">
        <v>38418</v>
      </c>
      <c r="C34" s="125">
        <v>38418</v>
      </c>
      <c r="D34" s="94">
        <f t="shared" si="7"/>
        <v>0</v>
      </c>
      <c r="E34" s="95">
        <f>D34/B34*100</f>
        <v>0</v>
      </c>
      <c r="F34" s="93"/>
      <c r="G34" s="102"/>
      <c r="H34" s="105"/>
      <c r="I34" s="97">
        <f t="shared" si="5"/>
        <v>0</v>
      </c>
      <c r="J34" s="133"/>
      <c r="K34" s="132"/>
    </row>
    <row r="35" ht="21" customHeight="1" spans="1:12">
      <c r="A35" s="124"/>
      <c r="B35" s="125"/>
      <c r="C35" s="125"/>
      <c r="D35" s="94"/>
      <c r="E35" s="95"/>
      <c r="F35" s="96" t="s">
        <v>117</v>
      </c>
      <c r="G35" s="107">
        <v>3300</v>
      </c>
      <c r="H35" s="97">
        <v>4900</v>
      </c>
      <c r="I35" s="97">
        <f t="shared" si="5"/>
        <v>1600</v>
      </c>
      <c r="J35" s="133">
        <f>I35/G35*100</f>
        <v>48.4848484848485</v>
      </c>
      <c r="K35" s="134"/>
      <c r="L35" s="135"/>
    </row>
    <row r="36" ht="21" customHeight="1" spans="1:11">
      <c r="A36" s="124"/>
      <c r="B36" s="125"/>
      <c r="C36" s="125"/>
      <c r="D36" s="94"/>
      <c r="E36" s="95"/>
      <c r="F36" s="126"/>
      <c r="G36" s="102"/>
      <c r="H36" s="97"/>
      <c r="I36" s="97">
        <f t="shared" si="5"/>
        <v>0</v>
      </c>
      <c r="J36" s="133"/>
      <c r="K36" s="132"/>
    </row>
    <row r="37" ht="21" customHeight="1" spans="1:11">
      <c r="A37" s="121" t="s">
        <v>118</v>
      </c>
      <c r="B37" s="94">
        <f>SUM(B38:B39)</f>
        <v>0</v>
      </c>
      <c r="C37" s="94">
        <f>SUM(C38:C39)</f>
        <v>152000</v>
      </c>
      <c r="D37" s="94">
        <f>C37-B37</f>
        <v>152000</v>
      </c>
      <c r="E37" s="95"/>
      <c r="F37" s="96" t="s">
        <v>119</v>
      </c>
      <c r="G37" s="107"/>
      <c r="H37" s="97">
        <v>12600</v>
      </c>
      <c r="I37" s="97">
        <f t="shared" si="5"/>
        <v>12600</v>
      </c>
      <c r="J37" s="133"/>
      <c r="K37" s="134"/>
    </row>
    <row r="38" ht="21" customHeight="1" spans="1:11">
      <c r="A38" s="124" t="s">
        <v>120</v>
      </c>
      <c r="B38" s="125"/>
      <c r="C38" s="100">
        <v>140000</v>
      </c>
      <c r="D38" s="100">
        <f>C38-B38</f>
        <v>140000</v>
      </c>
      <c r="E38" s="95"/>
      <c r="F38" s="96" t="s">
        <v>121</v>
      </c>
      <c r="G38" s="107">
        <v>55000</v>
      </c>
      <c r="H38" s="97">
        <v>55000</v>
      </c>
      <c r="I38" s="97">
        <f t="shared" si="5"/>
        <v>0</v>
      </c>
      <c r="J38" s="133"/>
      <c r="K38" s="134"/>
    </row>
    <row r="39" ht="21" customHeight="1" spans="1:11">
      <c r="A39" s="124" t="s">
        <v>122</v>
      </c>
      <c r="B39" s="100"/>
      <c r="C39" s="100">
        <v>12000</v>
      </c>
      <c r="D39" s="100">
        <f>C39-B39</f>
        <v>12000</v>
      </c>
      <c r="E39" s="95"/>
      <c r="F39" s="126"/>
      <c r="G39" s="102"/>
      <c r="H39" s="105"/>
      <c r="I39" s="97">
        <f t="shared" si="5"/>
        <v>0</v>
      </c>
      <c r="J39" s="133"/>
      <c r="K39" s="132"/>
    </row>
    <row r="40" ht="21" customHeight="1" spans="1:11">
      <c r="A40" s="124"/>
      <c r="B40" s="100"/>
      <c r="C40" s="100"/>
      <c r="D40" s="94"/>
      <c r="E40" s="95"/>
      <c r="F40" s="126"/>
      <c r="G40" s="102"/>
      <c r="H40" s="127"/>
      <c r="I40" s="97">
        <f t="shared" si="5"/>
        <v>0</v>
      </c>
      <c r="J40" s="133"/>
      <c r="K40" s="136"/>
    </row>
    <row r="41" ht="21" customHeight="1" spans="1:11">
      <c r="A41" s="128"/>
      <c r="B41" s="127"/>
      <c r="C41" s="127"/>
      <c r="D41" s="127"/>
      <c r="E41" s="129"/>
      <c r="F41" s="126"/>
      <c r="G41" s="102"/>
      <c r="H41" s="97"/>
      <c r="I41" s="97">
        <f t="shared" si="5"/>
        <v>0</v>
      </c>
      <c r="J41" s="133"/>
      <c r="K41" s="132"/>
    </row>
    <row r="42" ht="18.75" spans="1:11">
      <c r="A42" s="128"/>
      <c r="B42" s="127"/>
      <c r="C42" s="127"/>
      <c r="D42" s="127"/>
      <c r="E42" s="129"/>
      <c r="F42" s="126"/>
      <c r="G42" s="102"/>
      <c r="H42" s="127"/>
      <c r="I42" s="97">
        <f t="shared" si="5"/>
        <v>0</v>
      </c>
      <c r="J42" s="133"/>
      <c r="K42" s="136"/>
    </row>
    <row r="43" ht="18.75" spans="1:11">
      <c r="A43" s="90" t="s">
        <v>123</v>
      </c>
      <c r="B43" s="94">
        <f>SUM(B6,B29,B32,B37)</f>
        <v>165958</v>
      </c>
      <c r="C43" s="94">
        <f>SUM(C6,C29,C32,C37)</f>
        <v>352758</v>
      </c>
      <c r="D43" s="94">
        <f>C43-B43</f>
        <v>186800</v>
      </c>
      <c r="E43" s="95">
        <f>D43/B43*100</f>
        <v>112.558599163644</v>
      </c>
      <c r="F43" s="90" t="s">
        <v>124</v>
      </c>
      <c r="G43" s="107">
        <f>G6+G35+G37+G38</f>
        <v>165958</v>
      </c>
      <c r="H43" s="107">
        <f>H6+H35+H37+H38</f>
        <v>352757.8</v>
      </c>
      <c r="I43" s="97">
        <f t="shared" si="5"/>
        <v>186799.8</v>
      </c>
      <c r="J43" s="131">
        <f>I43/G43*100</f>
        <v>112.558478651225</v>
      </c>
      <c r="K43" s="137"/>
    </row>
  </sheetData>
  <mergeCells count="1">
    <mergeCell ref="A2:K2"/>
  </mergeCells>
  <printOptions horizontalCentered="1"/>
  <pageMargins left="0.708661417322835" right="0.708661417322835" top="0.551181102362205" bottom="0.551181102362205" header="0.31496062992126" footer="0.31496062992126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5"/>
  <sheetViews>
    <sheetView zoomScale="85" zoomScaleNormal="85" workbookViewId="0">
      <selection activeCell="G28" sqref="G28:G29"/>
    </sheetView>
  </sheetViews>
  <sheetFormatPr defaultColWidth="9" defaultRowHeight="13.5"/>
  <cols>
    <col min="1" max="1" width="22.1333333333333" style="33" customWidth="1"/>
    <col min="2" max="4" width="13.6333333333333" style="34" customWidth="1"/>
    <col min="5" max="5" width="36.325" style="35" customWidth="1"/>
    <col min="6" max="6" width="13.6333333333333" style="35" customWidth="1"/>
    <col min="7" max="7" width="13.6333333333333" style="36" customWidth="1"/>
    <col min="8" max="8" width="13.6333333333333" style="33" customWidth="1"/>
    <col min="9" max="248" width="9" style="33"/>
    <col min="249" max="249" width="34" style="33" customWidth="1"/>
    <col min="250" max="250" width="10.1333333333333" style="33" customWidth="1"/>
    <col min="251" max="251" width="10.5" style="33" customWidth="1"/>
    <col min="252" max="252" width="11.1333333333333" style="33" customWidth="1"/>
    <col min="253" max="253" width="10.25" style="33" customWidth="1"/>
    <col min="254" max="254" width="37" style="33" customWidth="1"/>
    <col min="255" max="16384" width="9" style="3"/>
  </cols>
  <sheetData>
    <row r="1" s="33" customFormat="1" ht="18" spans="1:7">
      <c r="A1" s="37" t="s">
        <v>125</v>
      </c>
      <c r="B1" s="34"/>
      <c r="C1" s="34"/>
      <c r="D1" s="34"/>
      <c r="E1" s="35"/>
      <c r="F1" s="35"/>
      <c r="G1" s="36"/>
    </row>
    <row r="2" s="33" customFormat="1" ht="25.5" spans="1:8">
      <c r="A2" s="38" t="s">
        <v>126</v>
      </c>
      <c r="B2" s="38"/>
      <c r="C2" s="38"/>
      <c r="D2" s="38"/>
      <c r="E2" s="38"/>
      <c r="F2" s="38"/>
      <c r="G2" s="38"/>
      <c r="H2" s="38"/>
    </row>
    <row r="3" s="33" customFormat="1" ht="22" customHeight="1" spans="1:8">
      <c r="A3" s="39" t="s">
        <v>2</v>
      </c>
      <c r="B3" s="40"/>
      <c r="C3" s="41"/>
      <c r="D3" s="41"/>
      <c r="E3" s="42">
        <v>44496</v>
      </c>
      <c r="F3" s="43"/>
      <c r="G3" s="39"/>
      <c r="H3" s="39" t="s">
        <v>3</v>
      </c>
    </row>
    <row r="4" s="33" customFormat="1" ht="27" customHeight="1" spans="1:8">
      <c r="A4" s="44" t="s">
        <v>127</v>
      </c>
      <c r="B4" s="45" t="s">
        <v>128</v>
      </c>
      <c r="C4" s="45" t="s">
        <v>6</v>
      </c>
      <c r="D4" s="45" t="s">
        <v>7</v>
      </c>
      <c r="E4" s="44" t="s">
        <v>129</v>
      </c>
      <c r="F4" s="45" t="s">
        <v>5</v>
      </c>
      <c r="G4" s="45" t="s">
        <v>6</v>
      </c>
      <c r="H4" s="46" t="s">
        <v>7</v>
      </c>
    </row>
    <row r="5" s="33" customFormat="1" ht="21" customHeight="1" spans="1:8">
      <c r="A5" s="47" t="s">
        <v>82</v>
      </c>
      <c r="B5" s="48">
        <f>B6+B9</f>
        <v>10500</v>
      </c>
      <c r="C5" s="48">
        <f>C6+C9</f>
        <v>10500</v>
      </c>
      <c r="D5" s="49">
        <f>D6+D9</f>
        <v>0</v>
      </c>
      <c r="E5" s="50" t="s">
        <v>14</v>
      </c>
      <c r="F5" s="51">
        <f>F6</f>
        <v>14971</v>
      </c>
      <c r="G5" s="51">
        <f>G6</f>
        <v>10971</v>
      </c>
      <c r="H5" s="49">
        <f>G5-F5</f>
        <v>-4000</v>
      </c>
    </row>
    <row r="6" s="33" customFormat="1" ht="21" customHeight="1" spans="1:8">
      <c r="A6" s="52" t="s">
        <v>130</v>
      </c>
      <c r="B6" s="53">
        <v>10500</v>
      </c>
      <c r="C6" s="53">
        <v>6500</v>
      </c>
      <c r="D6" s="54">
        <f>C6-B6</f>
        <v>-4000</v>
      </c>
      <c r="E6" s="55" t="s">
        <v>131</v>
      </c>
      <c r="F6" s="56">
        <f>F7</f>
        <v>14971</v>
      </c>
      <c r="G6" s="56">
        <f>F6+H6</f>
        <v>10971</v>
      </c>
      <c r="H6" s="54">
        <f>H7</f>
        <v>-4000</v>
      </c>
    </row>
    <row r="7" s="33" customFormat="1" ht="21" customHeight="1" spans="1:8">
      <c r="A7" s="57"/>
      <c r="B7" s="58"/>
      <c r="C7" s="53"/>
      <c r="D7" s="54"/>
      <c r="E7" s="59" t="s">
        <v>132</v>
      </c>
      <c r="F7" s="60">
        <v>14971</v>
      </c>
      <c r="G7" s="60">
        <f>F7+H7</f>
        <v>10971</v>
      </c>
      <c r="H7" s="54">
        <v>-4000</v>
      </c>
    </row>
    <row r="8" s="33" customFormat="1" ht="21" customHeight="1" spans="1:8">
      <c r="A8" s="57"/>
      <c r="B8" s="58"/>
      <c r="C8" s="53"/>
      <c r="D8" s="54"/>
      <c r="E8" s="50"/>
      <c r="F8" s="60"/>
      <c r="G8" s="61"/>
      <c r="H8" s="49"/>
    </row>
    <row r="9" s="33" customFormat="1" ht="21" customHeight="1" spans="1:8">
      <c r="A9" s="52" t="s">
        <v>133</v>
      </c>
      <c r="B9" s="58"/>
      <c r="C9" s="53">
        <v>4000</v>
      </c>
      <c r="D9" s="54">
        <f>C9-B9</f>
        <v>4000</v>
      </c>
      <c r="E9" s="59"/>
      <c r="F9" s="62"/>
      <c r="G9" s="62"/>
      <c r="H9" s="54"/>
    </row>
    <row r="10" s="33" customFormat="1" ht="21" customHeight="1" spans="1:8">
      <c r="A10" s="57"/>
      <c r="B10" s="58"/>
      <c r="C10" s="53"/>
      <c r="D10" s="49"/>
      <c r="E10" s="55"/>
      <c r="F10" s="62"/>
      <c r="G10" s="62"/>
      <c r="H10" s="54"/>
    </row>
    <row r="11" s="33" customFormat="1" ht="21" customHeight="1" spans="1:9">
      <c r="A11" s="57"/>
      <c r="B11" s="58"/>
      <c r="C11" s="53"/>
      <c r="D11" s="49"/>
      <c r="E11" s="59"/>
      <c r="F11" s="62"/>
      <c r="G11" s="63"/>
      <c r="H11" s="54"/>
      <c r="I11" s="75"/>
    </row>
    <row r="12" s="33" customFormat="1" ht="21" customHeight="1" spans="1:8">
      <c r="A12" s="57"/>
      <c r="B12" s="58"/>
      <c r="C12" s="53"/>
      <c r="D12" s="49"/>
      <c r="E12" s="59"/>
      <c r="F12" s="62"/>
      <c r="G12" s="62"/>
      <c r="H12" s="54"/>
    </row>
    <row r="13" s="33" customFormat="1" ht="21" customHeight="1" spans="1:8">
      <c r="A13" s="57"/>
      <c r="B13" s="58"/>
      <c r="C13" s="53"/>
      <c r="D13" s="49"/>
      <c r="E13" s="59"/>
      <c r="F13" s="62"/>
      <c r="G13" s="62"/>
      <c r="H13" s="54"/>
    </row>
    <row r="14" s="33" customFormat="1" ht="21" customHeight="1" spans="1:8">
      <c r="A14" s="57"/>
      <c r="B14" s="64"/>
      <c r="C14" s="53"/>
      <c r="D14" s="49"/>
      <c r="E14" s="55"/>
      <c r="F14" s="62"/>
      <c r="G14" s="62"/>
      <c r="H14" s="54"/>
    </row>
    <row r="15" s="33" customFormat="1" ht="21" customHeight="1" spans="1:8">
      <c r="A15" s="57"/>
      <c r="B15" s="65"/>
      <c r="C15" s="53"/>
      <c r="D15" s="49"/>
      <c r="E15" s="66"/>
      <c r="F15" s="67"/>
      <c r="G15" s="67"/>
      <c r="H15" s="54"/>
    </row>
    <row r="16" s="33" customFormat="1" ht="21" customHeight="1" spans="1:8">
      <c r="A16" s="68" t="s">
        <v>134</v>
      </c>
      <c r="B16" s="69">
        <v>4471</v>
      </c>
      <c r="C16" s="69">
        <v>4471</v>
      </c>
      <c r="D16" s="49">
        <f>C16-B16</f>
        <v>0</v>
      </c>
      <c r="E16" s="50" t="s">
        <v>135</v>
      </c>
      <c r="F16" s="60"/>
      <c r="G16" s="61">
        <f>F16+H16</f>
        <v>4000</v>
      </c>
      <c r="H16" s="49">
        <v>4000</v>
      </c>
    </row>
    <row r="17" s="33" customFormat="1" ht="21" customHeight="1" spans="1:8">
      <c r="A17" s="57"/>
      <c r="B17" s="65"/>
      <c r="C17" s="65"/>
      <c r="D17" s="70"/>
      <c r="E17" s="66"/>
      <c r="F17" s="67"/>
      <c r="G17" s="67"/>
      <c r="H17" s="54"/>
    </row>
    <row r="18" s="33" customFormat="1" ht="21" customHeight="1" spans="1:8">
      <c r="A18" s="57"/>
      <c r="B18" s="65"/>
      <c r="C18" s="65"/>
      <c r="D18" s="70"/>
      <c r="E18" s="66"/>
      <c r="F18" s="67"/>
      <c r="G18" s="67"/>
      <c r="H18" s="54"/>
    </row>
    <row r="19" s="33" customFormat="1" ht="21" customHeight="1" spans="1:8">
      <c r="A19" s="57"/>
      <c r="B19" s="65"/>
      <c r="C19" s="65"/>
      <c r="D19" s="70"/>
      <c r="E19" s="66"/>
      <c r="F19" s="67"/>
      <c r="G19" s="67"/>
      <c r="H19" s="54"/>
    </row>
    <row r="20" s="33" customFormat="1" ht="21" customHeight="1" spans="1:8">
      <c r="A20" s="57"/>
      <c r="B20" s="65"/>
      <c r="C20" s="65"/>
      <c r="D20" s="70"/>
      <c r="E20" s="66"/>
      <c r="F20" s="67"/>
      <c r="G20" s="67"/>
      <c r="H20" s="54"/>
    </row>
    <row r="21" s="33" customFormat="1" ht="21" customHeight="1" spans="1:8">
      <c r="A21" s="71" t="s">
        <v>136</v>
      </c>
      <c r="B21" s="69">
        <f>B5+B16</f>
        <v>14971</v>
      </c>
      <c r="C21" s="69">
        <f>C5+C16</f>
        <v>14971</v>
      </c>
      <c r="D21" s="72"/>
      <c r="E21" s="73" t="s">
        <v>137</v>
      </c>
      <c r="F21" s="74">
        <f>F5</f>
        <v>14971</v>
      </c>
      <c r="G21" s="74">
        <f>G5+G16</f>
        <v>14971</v>
      </c>
      <c r="H21" s="74">
        <f>H5+H16</f>
        <v>0</v>
      </c>
    </row>
    <row r="22" s="33" customFormat="1" spans="2:7">
      <c r="B22" s="34"/>
      <c r="C22" s="34"/>
      <c r="D22" s="34"/>
      <c r="E22" s="35"/>
      <c r="F22" s="35"/>
      <c r="G22" s="36"/>
    </row>
    <row r="23" s="33" customFormat="1" spans="2:7">
      <c r="B23" s="34"/>
      <c r="C23" s="34"/>
      <c r="D23" s="34"/>
      <c r="E23" s="35"/>
      <c r="F23" s="35"/>
      <c r="G23" s="36"/>
    </row>
    <row r="24" s="33" customFormat="1" spans="2:7">
      <c r="B24" s="34"/>
      <c r="C24" s="34"/>
      <c r="D24" s="34"/>
      <c r="E24" s="35"/>
      <c r="F24" s="35"/>
      <c r="G24" s="36"/>
    </row>
    <row r="25" s="33" customFormat="1" spans="2:7">
      <c r="B25" s="34"/>
      <c r="C25" s="34"/>
      <c r="D25" s="34"/>
      <c r="E25" s="35"/>
      <c r="F25" s="35"/>
      <c r="G25" s="36"/>
    </row>
    <row r="26" s="33" customFormat="1" spans="2:7">
      <c r="B26" s="34"/>
      <c r="C26" s="34"/>
      <c r="D26" s="34"/>
      <c r="E26" s="35"/>
      <c r="F26" s="35"/>
      <c r="G26" s="36"/>
    </row>
    <row r="27" s="33" customFormat="1" spans="2:7">
      <c r="B27" s="34"/>
      <c r="C27" s="34"/>
      <c r="D27" s="34"/>
      <c r="E27" s="35"/>
      <c r="F27" s="35"/>
      <c r="G27" s="36"/>
    </row>
    <row r="28" s="33" customFormat="1" spans="2:7">
      <c r="B28" s="34"/>
      <c r="C28" s="34"/>
      <c r="D28" s="34"/>
      <c r="E28" s="35"/>
      <c r="F28" s="35"/>
      <c r="G28" s="36"/>
    </row>
    <row r="29" s="33" customFormat="1" spans="2:7">
      <c r="B29" s="34"/>
      <c r="C29" s="34"/>
      <c r="D29" s="34"/>
      <c r="E29" s="35"/>
      <c r="F29" s="35"/>
      <c r="G29" s="36"/>
    </row>
    <row r="30" s="33" customFormat="1" spans="2:7">
      <c r="B30" s="34"/>
      <c r="C30" s="34"/>
      <c r="D30" s="34"/>
      <c r="E30" s="35"/>
      <c r="F30" s="35"/>
      <c r="G30" s="36"/>
    </row>
    <row r="31" s="33" customFormat="1" spans="2:7">
      <c r="B31" s="34"/>
      <c r="C31" s="34"/>
      <c r="D31" s="34"/>
      <c r="E31" s="35"/>
      <c r="F31" s="35"/>
      <c r="G31" s="36"/>
    </row>
    <row r="32" s="33" customFormat="1" spans="2:7">
      <c r="B32" s="34"/>
      <c r="C32" s="34"/>
      <c r="D32" s="34"/>
      <c r="E32" s="35"/>
      <c r="F32" s="35"/>
      <c r="G32" s="36"/>
    </row>
    <row r="33" s="33" customFormat="1" spans="2:7">
      <c r="B33" s="34"/>
      <c r="C33" s="34"/>
      <c r="D33" s="34"/>
      <c r="E33" s="35"/>
      <c r="F33" s="35"/>
      <c r="G33" s="36"/>
    </row>
    <row r="34" s="33" customFormat="1" spans="2:7">
      <c r="B34" s="34"/>
      <c r="C34" s="34"/>
      <c r="D34" s="34"/>
      <c r="E34" s="35"/>
      <c r="F34" s="35"/>
      <c r="G34" s="36"/>
    </row>
    <row r="35" s="33" customFormat="1" spans="2:7">
      <c r="B35" s="34"/>
      <c r="C35" s="34"/>
      <c r="D35" s="34"/>
      <c r="E35" s="35"/>
      <c r="F35" s="35"/>
      <c r="G35" s="36"/>
    </row>
    <row r="36" s="33" customFormat="1" spans="2:7">
      <c r="B36" s="34"/>
      <c r="C36" s="34"/>
      <c r="D36" s="34"/>
      <c r="E36" s="35"/>
      <c r="F36" s="35"/>
      <c r="G36" s="36"/>
    </row>
    <row r="37" s="33" customFormat="1" spans="2:7">
      <c r="B37" s="34"/>
      <c r="C37" s="34"/>
      <c r="D37" s="34"/>
      <c r="E37" s="35"/>
      <c r="F37" s="35"/>
      <c r="G37" s="36"/>
    </row>
    <row r="38" s="33" customFormat="1" spans="2:7">
      <c r="B38" s="34"/>
      <c r="C38" s="34"/>
      <c r="D38" s="34"/>
      <c r="E38" s="35"/>
      <c r="F38" s="35"/>
      <c r="G38" s="36"/>
    </row>
    <row r="39" s="33" customFormat="1" spans="2:7">
      <c r="B39" s="34"/>
      <c r="C39" s="34"/>
      <c r="D39" s="34"/>
      <c r="E39" s="35"/>
      <c r="F39" s="35"/>
      <c r="G39" s="36"/>
    </row>
    <row r="40" s="33" customFormat="1" spans="2:7">
      <c r="B40" s="34"/>
      <c r="C40" s="34"/>
      <c r="D40" s="34"/>
      <c r="E40" s="35"/>
      <c r="F40" s="35"/>
      <c r="G40" s="36"/>
    </row>
    <row r="41" s="33" customFormat="1" spans="2:7">
      <c r="B41" s="34"/>
      <c r="C41" s="34"/>
      <c r="D41" s="34"/>
      <c r="E41" s="35"/>
      <c r="F41" s="35"/>
      <c r="G41" s="36"/>
    </row>
    <row r="42" s="33" customFormat="1" spans="2:7">
      <c r="B42" s="34"/>
      <c r="C42" s="34"/>
      <c r="D42" s="34"/>
      <c r="E42" s="35"/>
      <c r="F42" s="35"/>
      <c r="G42" s="36"/>
    </row>
    <row r="43" s="33" customFormat="1" spans="2:7">
      <c r="B43" s="34"/>
      <c r="C43" s="34"/>
      <c r="D43" s="34"/>
      <c r="E43" s="35"/>
      <c r="F43" s="35"/>
      <c r="G43" s="36"/>
    </row>
    <row r="44" s="33" customFormat="1" spans="2:7">
      <c r="B44" s="34"/>
      <c r="C44" s="34"/>
      <c r="D44" s="34"/>
      <c r="E44" s="35"/>
      <c r="F44" s="35"/>
      <c r="G44" s="36"/>
    </row>
    <row r="45" s="33" customFormat="1" spans="2:7">
      <c r="B45" s="34"/>
      <c r="C45" s="34"/>
      <c r="D45" s="34"/>
      <c r="E45" s="35"/>
      <c r="F45" s="35"/>
      <c r="G45" s="36"/>
    </row>
    <row r="46" s="33" customFormat="1" spans="2:7">
      <c r="B46" s="34"/>
      <c r="C46" s="34"/>
      <c r="D46" s="34"/>
      <c r="E46" s="35"/>
      <c r="F46" s="35"/>
      <c r="G46" s="36"/>
    </row>
    <row r="47" s="33" customFormat="1" spans="2:7">
      <c r="B47" s="34"/>
      <c r="C47" s="34"/>
      <c r="D47" s="34"/>
      <c r="E47" s="35"/>
      <c r="F47" s="35"/>
      <c r="G47" s="36"/>
    </row>
    <row r="48" s="33" customFormat="1" spans="2:7">
      <c r="B48" s="34"/>
      <c r="C48" s="34"/>
      <c r="D48" s="34"/>
      <c r="E48" s="35"/>
      <c r="F48" s="35"/>
      <c r="G48" s="36"/>
    </row>
    <row r="49" s="33" customFormat="1" spans="2:7">
      <c r="B49" s="34"/>
      <c r="C49" s="34"/>
      <c r="D49" s="34"/>
      <c r="E49" s="35"/>
      <c r="F49" s="35"/>
      <c r="G49" s="36"/>
    </row>
    <row r="50" s="33" customFormat="1" spans="2:7">
      <c r="B50" s="34"/>
      <c r="C50" s="34"/>
      <c r="D50" s="34"/>
      <c r="E50" s="35"/>
      <c r="F50" s="35"/>
      <c r="G50" s="36"/>
    </row>
    <row r="51" s="33" customFormat="1" spans="2:7">
      <c r="B51" s="34"/>
      <c r="C51" s="34"/>
      <c r="D51" s="34"/>
      <c r="E51" s="35"/>
      <c r="F51" s="35"/>
      <c r="G51" s="36"/>
    </row>
    <row r="52" s="33" customFormat="1" spans="2:7">
      <c r="B52" s="34"/>
      <c r="C52" s="34"/>
      <c r="D52" s="34"/>
      <c r="E52" s="35"/>
      <c r="F52" s="35"/>
      <c r="G52" s="36"/>
    </row>
    <row r="53" s="33" customFormat="1" spans="2:7">
      <c r="B53" s="34"/>
      <c r="C53" s="34"/>
      <c r="D53" s="34"/>
      <c r="E53" s="35"/>
      <c r="F53" s="35"/>
      <c r="G53" s="36"/>
    </row>
    <row r="54" s="33" customFormat="1" spans="2:7">
      <c r="B54" s="34"/>
      <c r="C54" s="34"/>
      <c r="D54" s="34"/>
      <c r="E54" s="35"/>
      <c r="F54" s="35"/>
      <c r="G54" s="36"/>
    </row>
    <row r="55" s="33" customFormat="1" spans="2:7">
      <c r="B55" s="34"/>
      <c r="C55" s="34"/>
      <c r="D55" s="34"/>
      <c r="E55" s="35"/>
      <c r="F55" s="35"/>
      <c r="G55" s="36"/>
    </row>
    <row r="56" s="33" customFormat="1" spans="2:7">
      <c r="B56" s="34"/>
      <c r="C56" s="34"/>
      <c r="D56" s="34"/>
      <c r="E56" s="35"/>
      <c r="F56" s="35"/>
      <c r="G56" s="36"/>
    </row>
    <row r="57" s="33" customFormat="1" spans="2:7">
      <c r="B57" s="34"/>
      <c r="C57" s="34"/>
      <c r="D57" s="34"/>
      <c r="E57" s="35"/>
      <c r="F57" s="35"/>
      <c r="G57" s="36"/>
    </row>
    <row r="58" s="33" customFormat="1" spans="2:7">
      <c r="B58" s="34"/>
      <c r="C58" s="34"/>
      <c r="D58" s="34"/>
      <c r="E58" s="35"/>
      <c r="F58" s="35"/>
      <c r="G58" s="36"/>
    </row>
    <row r="59" s="33" customFormat="1" spans="2:7">
      <c r="B59" s="34"/>
      <c r="C59" s="34"/>
      <c r="D59" s="34"/>
      <c r="E59" s="35"/>
      <c r="F59" s="35"/>
      <c r="G59" s="36"/>
    </row>
    <row r="60" s="33" customFormat="1" spans="2:7">
      <c r="B60" s="34"/>
      <c r="C60" s="34"/>
      <c r="D60" s="34"/>
      <c r="E60" s="35"/>
      <c r="F60" s="35"/>
      <c r="G60" s="36"/>
    </row>
    <row r="61" s="33" customFormat="1" spans="2:7">
      <c r="B61" s="34"/>
      <c r="C61" s="34"/>
      <c r="D61" s="34"/>
      <c r="E61" s="35"/>
      <c r="F61" s="35"/>
      <c r="G61" s="36"/>
    </row>
    <row r="62" s="33" customFormat="1" spans="2:7">
      <c r="B62" s="34"/>
      <c r="C62" s="34"/>
      <c r="D62" s="34"/>
      <c r="E62" s="35"/>
      <c r="F62" s="35"/>
      <c r="G62" s="36"/>
    </row>
    <row r="63" s="33" customFormat="1" spans="2:7">
      <c r="B63" s="34"/>
      <c r="C63" s="34"/>
      <c r="D63" s="34"/>
      <c r="E63" s="35"/>
      <c r="F63" s="35"/>
      <c r="G63" s="36"/>
    </row>
    <row r="64" s="33" customFormat="1" spans="2:7">
      <c r="B64" s="34"/>
      <c r="C64" s="34"/>
      <c r="D64" s="34"/>
      <c r="E64" s="35"/>
      <c r="F64" s="35"/>
      <c r="G64" s="36"/>
    </row>
    <row r="65" s="33" customFormat="1" spans="2:7">
      <c r="B65" s="34"/>
      <c r="C65" s="34"/>
      <c r="D65" s="34"/>
      <c r="E65" s="35"/>
      <c r="F65" s="35"/>
      <c r="G65" s="36"/>
    </row>
    <row r="66" s="33" customFormat="1" spans="2:7">
      <c r="B66" s="34"/>
      <c r="C66" s="34"/>
      <c r="D66" s="34"/>
      <c r="E66" s="35"/>
      <c r="F66" s="35"/>
      <c r="G66" s="36"/>
    </row>
    <row r="67" s="33" customFormat="1" spans="2:7">
      <c r="B67" s="34"/>
      <c r="C67" s="34"/>
      <c r="D67" s="34"/>
      <c r="E67" s="35"/>
      <c r="F67" s="35"/>
      <c r="G67" s="36"/>
    </row>
    <row r="68" s="33" customFormat="1" spans="2:7">
      <c r="B68" s="34"/>
      <c r="C68" s="34"/>
      <c r="D68" s="34"/>
      <c r="E68" s="35"/>
      <c r="F68" s="35"/>
      <c r="G68" s="36"/>
    </row>
    <row r="69" s="33" customFormat="1" spans="2:7">
      <c r="B69" s="34"/>
      <c r="C69" s="34"/>
      <c r="D69" s="34"/>
      <c r="E69" s="35"/>
      <c r="F69" s="35"/>
      <c r="G69" s="36"/>
    </row>
    <row r="70" s="33" customFormat="1" spans="2:7">
      <c r="B70" s="34"/>
      <c r="C70" s="34"/>
      <c r="D70" s="34"/>
      <c r="E70" s="35"/>
      <c r="F70" s="35"/>
      <c r="G70" s="36"/>
    </row>
    <row r="71" s="33" customFormat="1" spans="2:7">
      <c r="B71" s="34"/>
      <c r="C71" s="34"/>
      <c r="D71" s="34"/>
      <c r="E71" s="35"/>
      <c r="F71" s="35"/>
      <c r="G71" s="36"/>
    </row>
    <row r="72" s="33" customFormat="1" spans="2:7">
      <c r="B72" s="34"/>
      <c r="C72" s="34"/>
      <c r="D72" s="34"/>
      <c r="E72" s="35"/>
      <c r="F72" s="35"/>
      <c r="G72" s="36"/>
    </row>
    <row r="73" s="33" customFormat="1" spans="2:7">
      <c r="B73" s="34"/>
      <c r="C73" s="34"/>
      <c r="D73" s="34"/>
      <c r="E73" s="35"/>
      <c r="F73" s="35"/>
      <c r="G73" s="36"/>
    </row>
    <row r="74" s="33" customFormat="1" spans="2:7">
      <c r="B74" s="34"/>
      <c r="C74" s="34"/>
      <c r="D74" s="34"/>
      <c r="E74" s="35"/>
      <c r="F74" s="35"/>
      <c r="G74" s="36"/>
    </row>
    <row r="75" s="33" customFormat="1" spans="2:7">
      <c r="B75" s="34"/>
      <c r="C75" s="34"/>
      <c r="D75" s="34"/>
      <c r="E75" s="35"/>
      <c r="F75" s="35"/>
      <c r="G75" s="36"/>
    </row>
    <row r="76" s="33" customFormat="1" spans="2:7">
      <c r="B76" s="34"/>
      <c r="C76" s="34"/>
      <c r="D76" s="34"/>
      <c r="E76" s="35"/>
      <c r="F76" s="35"/>
      <c r="G76" s="36"/>
    </row>
    <row r="77" s="33" customFormat="1" spans="2:7">
      <c r="B77" s="34"/>
      <c r="C77" s="34"/>
      <c r="D77" s="34"/>
      <c r="E77" s="35"/>
      <c r="F77" s="35"/>
      <c r="G77" s="36"/>
    </row>
    <row r="78" s="33" customFormat="1" spans="2:7">
      <c r="B78" s="34"/>
      <c r="C78" s="34"/>
      <c r="D78" s="34"/>
      <c r="E78" s="35"/>
      <c r="F78" s="35"/>
      <c r="G78" s="36"/>
    </row>
    <row r="79" s="33" customFormat="1" spans="2:7">
      <c r="B79" s="34"/>
      <c r="C79" s="34"/>
      <c r="D79" s="34"/>
      <c r="E79" s="35"/>
      <c r="F79" s="35"/>
      <c r="G79" s="36"/>
    </row>
    <row r="80" s="33" customFormat="1" spans="2:7">
      <c r="B80" s="34"/>
      <c r="C80" s="34"/>
      <c r="D80" s="34"/>
      <c r="E80" s="35"/>
      <c r="F80" s="35"/>
      <c r="G80" s="36"/>
    </row>
    <row r="81" s="33" customFormat="1" spans="2:7">
      <c r="B81" s="34"/>
      <c r="C81" s="34"/>
      <c r="D81" s="34"/>
      <c r="E81" s="35"/>
      <c r="F81" s="35"/>
      <c r="G81" s="36"/>
    </row>
    <row r="82" s="33" customFormat="1" spans="2:7">
      <c r="B82" s="34"/>
      <c r="C82" s="34"/>
      <c r="D82" s="34"/>
      <c r="E82" s="35"/>
      <c r="F82" s="35"/>
      <c r="G82" s="36"/>
    </row>
    <row r="83" s="33" customFormat="1" spans="2:7">
      <c r="B83" s="34"/>
      <c r="C83" s="34"/>
      <c r="D83" s="34"/>
      <c r="E83" s="35"/>
      <c r="F83" s="35"/>
      <c r="G83" s="36"/>
    </row>
    <row r="84" s="33" customFormat="1" spans="2:7">
      <c r="B84" s="34"/>
      <c r="C84" s="34"/>
      <c r="D84" s="34"/>
      <c r="E84" s="35"/>
      <c r="F84" s="35"/>
      <c r="G84" s="36"/>
    </row>
    <row r="85" s="33" customFormat="1" spans="2:7">
      <c r="B85" s="34"/>
      <c r="C85" s="34"/>
      <c r="D85" s="34"/>
      <c r="E85" s="35"/>
      <c r="F85" s="35"/>
      <c r="G85" s="36"/>
    </row>
    <row r="86" s="33" customFormat="1" spans="2:7">
      <c r="B86" s="34"/>
      <c r="C86" s="34"/>
      <c r="D86" s="34"/>
      <c r="E86" s="35"/>
      <c r="F86" s="35"/>
      <c r="G86" s="36"/>
    </row>
    <row r="87" s="33" customFormat="1" spans="2:7">
      <c r="B87" s="34"/>
      <c r="C87" s="34"/>
      <c r="D87" s="34"/>
      <c r="E87" s="35"/>
      <c r="F87" s="35"/>
      <c r="G87" s="36"/>
    </row>
    <row r="88" s="33" customFormat="1" spans="2:7">
      <c r="B88" s="34"/>
      <c r="C88" s="34"/>
      <c r="D88" s="34"/>
      <c r="E88" s="35"/>
      <c r="F88" s="35"/>
      <c r="G88" s="36"/>
    </row>
    <row r="89" s="33" customFormat="1" spans="2:7">
      <c r="B89" s="34"/>
      <c r="C89" s="34"/>
      <c r="D89" s="34"/>
      <c r="E89" s="35"/>
      <c r="F89" s="35"/>
      <c r="G89" s="36"/>
    </row>
    <row r="90" s="33" customFormat="1" spans="2:7">
      <c r="B90" s="34"/>
      <c r="C90" s="34"/>
      <c r="D90" s="34"/>
      <c r="E90" s="35"/>
      <c r="F90" s="35"/>
      <c r="G90" s="36"/>
    </row>
    <row r="91" s="33" customFormat="1" spans="2:7">
      <c r="B91" s="34"/>
      <c r="C91" s="34"/>
      <c r="D91" s="34"/>
      <c r="E91" s="35"/>
      <c r="F91" s="35"/>
      <c r="G91" s="36"/>
    </row>
    <row r="92" s="33" customFormat="1" spans="2:7">
      <c r="B92" s="34"/>
      <c r="C92" s="34"/>
      <c r="D92" s="34"/>
      <c r="E92" s="35"/>
      <c r="F92" s="35"/>
      <c r="G92" s="36"/>
    </row>
    <row r="93" s="33" customFormat="1" spans="2:7">
      <c r="B93" s="34"/>
      <c r="C93" s="34"/>
      <c r="D93" s="34"/>
      <c r="E93" s="35"/>
      <c r="F93" s="35"/>
      <c r="G93" s="36"/>
    </row>
    <row r="94" s="33" customFormat="1" spans="2:7">
      <c r="B94" s="34"/>
      <c r="C94" s="34"/>
      <c r="D94" s="34"/>
      <c r="E94" s="35"/>
      <c r="F94" s="35"/>
      <c r="G94" s="36"/>
    </row>
    <row r="95" s="33" customFormat="1" spans="2:7">
      <c r="B95" s="34"/>
      <c r="C95" s="34"/>
      <c r="D95" s="34"/>
      <c r="E95" s="35"/>
      <c r="F95" s="35"/>
      <c r="G95" s="36"/>
    </row>
    <row r="96" s="33" customFormat="1" spans="2:7">
      <c r="B96" s="34"/>
      <c r="C96" s="34"/>
      <c r="D96" s="34"/>
      <c r="E96" s="35"/>
      <c r="F96" s="35"/>
      <c r="G96" s="36"/>
    </row>
    <row r="97" s="33" customFormat="1" spans="2:7">
      <c r="B97" s="34"/>
      <c r="C97" s="34"/>
      <c r="D97" s="34"/>
      <c r="E97" s="35"/>
      <c r="F97" s="35"/>
      <c r="G97" s="36"/>
    </row>
    <row r="98" s="33" customFormat="1" spans="2:7">
      <c r="B98" s="34"/>
      <c r="C98" s="34"/>
      <c r="D98" s="34"/>
      <c r="E98" s="35"/>
      <c r="F98" s="35"/>
      <c r="G98" s="36"/>
    </row>
    <row r="99" s="33" customFormat="1" spans="2:7">
      <c r="B99" s="34"/>
      <c r="C99" s="34"/>
      <c r="D99" s="34"/>
      <c r="E99" s="35"/>
      <c r="F99" s="35"/>
      <c r="G99" s="36"/>
    </row>
    <row r="100" s="33" customFormat="1" spans="2:7">
      <c r="B100" s="34"/>
      <c r="C100" s="34"/>
      <c r="D100" s="34"/>
      <c r="E100" s="35"/>
      <c r="F100" s="35"/>
      <c r="G100" s="36"/>
    </row>
    <row r="101" s="33" customFormat="1" spans="2:7">
      <c r="B101" s="34"/>
      <c r="C101" s="34"/>
      <c r="D101" s="34"/>
      <c r="E101" s="35"/>
      <c r="F101" s="35"/>
      <c r="G101" s="36"/>
    </row>
    <row r="102" s="33" customFormat="1" spans="2:7">
      <c r="B102" s="34"/>
      <c r="C102" s="34"/>
      <c r="D102" s="34"/>
      <c r="E102" s="35"/>
      <c r="F102" s="35"/>
      <c r="G102" s="36"/>
    </row>
    <row r="103" s="33" customFormat="1" spans="2:7">
      <c r="B103" s="34"/>
      <c r="C103" s="34"/>
      <c r="D103" s="34"/>
      <c r="E103" s="35"/>
      <c r="F103" s="35"/>
      <c r="G103" s="36"/>
    </row>
    <row r="104" s="33" customFormat="1" spans="2:7">
      <c r="B104" s="34"/>
      <c r="C104" s="34"/>
      <c r="D104" s="34"/>
      <c r="E104" s="35"/>
      <c r="F104" s="35"/>
      <c r="G104" s="36"/>
    </row>
    <row r="105" s="33" customFormat="1" spans="2:7">
      <c r="B105" s="34"/>
      <c r="C105" s="34"/>
      <c r="D105" s="34"/>
      <c r="E105" s="35"/>
      <c r="F105" s="35"/>
      <c r="G105" s="36"/>
    </row>
    <row r="106" s="33" customFormat="1" spans="2:7">
      <c r="B106" s="34"/>
      <c r="C106" s="34"/>
      <c r="D106" s="34"/>
      <c r="E106" s="35"/>
      <c r="F106" s="35"/>
      <c r="G106" s="36"/>
    </row>
    <row r="107" s="33" customFormat="1" spans="2:7">
      <c r="B107" s="34"/>
      <c r="C107" s="34"/>
      <c r="D107" s="34"/>
      <c r="E107" s="35"/>
      <c r="F107" s="35"/>
      <c r="G107" s="36"/>
    </row>
    <row r="108" s="33" customFormat="1" spans="2:7">
      <c r="B108" s="34"/>
      <c r="C108" s="34"/>
      <c r="D108" s="34"/>
      <c r="E108" s="35"/>
      <c r="F108" s="35"/>
      <c r="G108" s="36"/>
    </row>
    <row r="109" s="33" customFormat="1" spans="2:7">
      <c r="B109" s="34"/>
      <c r="C109" s="34"/>
      <c r="D109" s="34"/>
      <c r="E109" s="35"/>
      <c r="F109" s="35"/>
      <c r="G109" s="36"/>
    </row>
    <row r="110" s="33" customFormat="1" spans="2:7">
      <c r="B110" s="34"/>
      <c r="C110" s="34"/>
      <c r="D110" s="34"/>
      <c r="E110" s="35"/>
      <c r="F110" s="35"/>
      <c r="G110" s="36"/>
    </row>
    <row r="111" s="33" customFormat="1" spans="2:7">
      <c r="B111" s="34"/>
      <c r="C111" s="34"/>
      <c r="D111" s="34"/>
      <c r="E111" s="35"/>
      <c r="F111" s="35"/>
      <c r="G111" s="36"/>
    </row>
    <row r="112" s="33" customFormat="1" spans="2:7">
      <c r="B112" s="34"/>
      <c r="C112" s="34"/>
      <c r="D112" s="34"/>
      <c r="E112" s="35"/>
      <c r="F112" s="35"/>
      <c r="G112" s="36"/>
    </row>
    <row r="113" s="33" customFormat="1" spans="2:7">
      <c r="B113" s="34"/>
      <c r="C113" s="34"/>
      <c r="D113" s="34"/>
      <c r="E113" s="35"/>
      <c r="F113" s="35"/>
      <c r="G113" s="36"/>
    </row>
    <row r="114" s="33" customFormat="1" spans="2:7">
      <c r="B114" s="34"/>
      <c r="C114" s="34"/>
      <c r="D114" s="34"/>
      <c r="E114" s="35"/>
      <c r="F114" s="35"/>
      <c r="G114" s="36"/>
    </row>
    <row r="115" s="33" customFormat="1" spans="2:7">
      <c r="B115" s="34"/>
      <c r="C115" s="34"/>
      <c r="D115" s="34"/>
      <c r="E115" s="35"/>
      <c r="F115" s="35"/>
      <c r="G115" s="36"/>
    </row>
    <row r="116" s="33" customFormat="1" spans="2:7">
      <c r="B116" s="34"/>
      <c r="C116" s="34"/>
      <c r="D116" s="34"/>
      <c r="E116" s="35"/>
      <c r="F116" s="35"/>
      <c r="G116" s="36"/>
    </row>
    <row r="117" s="33" customFormat="1" spans="2:7">
      <c r="B117" s="34"/>
      <c r="C117" s="34"/>
      <c r="D117" s="34"/>
      <c r="E117" s="35"/>
      <c r="F117" s="35"/>
      <c r="G117" s="36"/>
    </row>
    <row r="118" s="33" customFormat="1" spans="2:7">
      <c r="B118" s="34"/>
      <c r="C118" s="34"/>
      <c r="D118" s="34"/>
      <c r="E118" s="35"/>
      <c r="F118" s="35"/>
      <c r="G118" s="36"/>
    </row>
    <row r="119" s="33" customFormat="1" spans="2:7">
      <c r="B119" s="34"/>
      <c r="C119" s="34"/>
      <c r="D119" s="34"/>
      <c r="E119" s="35"/>
      <c r="F119" s="35"/>
      <c r="G119" s="36"/>
    </row>
    <row r="120" s="33" customFormat="1" spans="2:7">
      <c r="B120" s="34"/>
      <c r="C120" s="34"/>
      <c r="D120" s="34"/>
      <c r="E120" s="35"/>
      <c r="F120" s="35"/>
      <c r="G120" s="36"/>
    </row>
    <row r="121" s="33" customFormat="1" spans="2:7">
      <c r="B121" s="34"/>
      <c r="C121" s="34"/>
      <c r="D121" s="34"/>
      <c r="E121" s="35"/>
      <c r="F121" s="35"/>
      <c r="G121" s="36"/>
    </row>
    <row r="122" s="33" customFormat="1" spans="2:7">
      <c r="B122" s="34"/>
      <c r="C122" s="34"/>
      <c r="D122" s="34"/>
      <c r="E122" s="35"/>
      <c r="F122" s="35"/>
      <c r="G122" s="36"/>
    </row>
    <row r="123" s="33" customFormat="1" spans="2:7">
      <c r="B123" s="34"/>
      <c r="C123" s="34"/>
      <c r="D123" s="34"/>
      <c r="E123" s="35"/>
      <c r="F123" s="35"/>
      <c r="G123" s="36"/>
    </row>
    <row r="124" s="33" customFormat="1" spans="2:7">
      <c r="B124" s="34"/>
      <c r="C124" s="34"/>
      <c r="D124" s="34"/>
      <c r="E124" s="35"/>
      <c r="F124" s="35"/>
      <c r="G124" s="36"/>
    </row>
    <row r="125" s="33" customFormat="1" spans="2:7">
      <c r="B125" s="34"/>
      <c r="C125" s="34"/>
      <c r="D125" s="34"/>
      <c r="E125" s="35"/>
      <c r="F125" s="35"/>
      <c r="G125" s="36"/>
    </row>
    <row r="126" s="33" customFormat="1" spans="2:7">
      <c r="B126" s="34"/>
      <c r="C126" s="34"/>
      <c r="D126" s="34"/>
      <c r="E126" s="35"/>
      <c r="F126" s="35"/>
      <c r="G126" s="36"/>
    </row>
    <row r="127" s="33" customFormat="1" spans="2:7">
      <c r="B127" s="34"/>
      <c r="C127" s="34"/>
      <c r="D127" s="34"/>
      <c r="E127" s="35"/>
      <c r="F127" s="35"/>
      <c r="G127" s="36"/>
    </row>
    <row r="128" s="33" customFormat="1" spans="2:7">
      <c r="B128" s="34"/>
      <c r="C128" s="34"/>
      <c r="D128" s="34"/>
      <c r="E128" s="35"/>
      <c r="F128" s="35"/>
      <c r="G128" s="36"/>
    </row>
    <row r="129" s="33" customFormat="1" spans="2:7">
      <c r="B129" s="34"/>
      <c r="C129" s="34"/>
      <c r="D129" s="34"/>
      <c r="E129" s="35"/>
      <c r="F129" s="35"/>
      <c r="G129" s="36"/>
    </row>
    <row r="130" s="33" customFormat="1" spans="2:7">
      <c r="B130" s="34"/>
      <c r="C130" s="34"/>
      <c r="D130" s="34"/>
      <c r="E130" s="35"/>
      <c r="F130" s="35"/>
      <c r="G130" s="36"/>
    </row>
    <row r="131" s="33" customFormat="1" spans="2:7">
      <c r="B131" s="34"/>
      <c r="C131" s="34"/>
      <c r="D131" s="34"/>
      <c r="E131" s="35"/>
      <c r="F131" s="35"/>
      <c r="G131" s="36"/>
    </row>
    <row r="132" s="33" customFormat="1" spans="2:7">
      <c r="B132" s="34"/>
      <c r="C132" s="34"/>
      <c r="D132" s="34"/>
      <c r="E132" s="35"/>
      <c r="F132" s="35"/>
      <c r="G132" s="36"/>
    </row>
    <row r="133" s="33" customFormat="1" spans="2:7">
      <c r="B133" s="34"/>
      <c r="C133" s="34"/>
      <c r="D133" s="34"/>
      <c r="E133" s="35"/>
      <c r="F133" s="35"/>
      <c r="G133" s="36"/>
    </row>
    <row r="134" s="33" customFormat="1" spans="2:7">
      <c r="B134" s="34"/>
      <c r="C134" s="34"/>
      <c r="D134" s="34"/>
      <c r="E134" s="35"/>
      <c r="F134" s="35"/>
      <c r="G134" s="36"/>
    </row>
    <row r="135" s="33" customFormat="1" spans="2:7">
      <c r="B135" s="34"/>
      <c r="C135" s="34"/>
      <c r="D135" s="34"/>
      <c r="E135" s="35"/>
      <c r="F135" s="35"/>
      <c r="G135" s="36"/>
    </row>
    <row r="136" s="33" customFormat="1" spans="2:7">
      <c r="B136" s="34"/>
      <c r="C136" s="34"/>
      <c r="D136" s="34"/>
      <c r="E136" s="35"/>
      <c r="F136" s="35"/>
      <c r="G136" s="36"/>
    </row>
    <row r="137" s="33" customFormat="1" spans="2:7">
      <c r="B137" s="34"/>
      <c r="C137" s="34"/>
      <c r="D137" s="34"/>
      <c r="E137" s="35"/>
      <c r="F137" s="35"/>
      <c r="G137" s="36"/>
    </row>
    <row r="138" s="33" customFormat="1" spans="2:7">
      <c r="B138" s="34"/>
      <c r="C138" s="34"/>
      <c r="D138" s="34"/>
      <c r="E138" s="35"/>
      <c r="F138" s="35"/>
      <c r="G138" s="36"/>
    </row>
    <row r="139" s="33" customFormat="1" spans="2:7">
      <c r="B139" s="34"/>
      <c r="C139" s="34"/>
      <c r="D139" s="34"/>
      <c r="E139" s="35"/>
      <c r="F139" s="35"/>
      <c r="G139" s="36"/>
    </row>
    <row r="140" s="33" customFormat="1" spans="2:7">
      <c r="B140" s="34"/>
      <c r="C140" s="34"/>
      <c r="D140" s="34"/>
      <c r="E140" s="35"/>
      <c r="F140" s="35"/>
      <c r="G140" s="36"/>
    </row>
    <row r="141" s="33" customFormat="1" spans="2:7">
      <c r="B141" s="34"/>
      <c r="C141" s="34"/>
      <c r="D141" s="34"/>
      <c r="E141" s="35"/>
      <c r="F141" s="35"/>
      <c r="G141" s="36"/>
    </row>
    <row r="142" s="33" customFormat="1" spans="2:7">
      <c r="B142" s="34"/>
      <c r="C142" s="34"/>
      <c r="D142" s="34"/>
      <c r="E142" s="35"/>
      <c r="F142" s="35"/>
      <c r="G142" s="36"/>
    </row>
    <row r="143" s="33" customFormat="1" spans="2:7">
      <c r="B143" s="34"/>
      <c r="C143" s="34"/>
      <c r="D143" s="34"/>
      <c r="E143" s="35"/>
      <c r="F143" s="35"/>
      <c r="G143" s="36"/>
    </row>
    <row r="144" s="33" customFormat="1" spans="2:7">
      <c r="B144" s="34"/>
      <c r="C144" s="34"/>
      <c r="D144" s="34"/>
      <c r="E144" s="35"/>
      <c r="F144" s="35"/>
      <c r="G144" s="36"/>
    </row>
    <row r="145" s="33" customFormat="1" spans="2:7">
      <c r="B145" s="34"/>
      <c r="C145" s="34"/>
      <c r="D145" s="34"/>
      <c r="E145" s="35"/>
      <c r="F145" s="35"/>
      <c r="G145" s="36"/>
    </row>
    <row r="146" s="33" customFormat="1" spans="2:7">
      <c r="B146" s="34"/>
      <c r="C146" s="34"/>
      <c r="D146" s="34"/>
      <c r="E146" s="35"/>
      <c r="F146" s="35"/>
      <c r="G146" s="36"/>
    </row>
    <row r="147" s="33" customFormat="1" spans="2:7">
      <c r="B147" s="34"/>
      <c r="C147" s="34"/>
      <c r="D147" s="34"/>
      <c r="E147" s="35"/>
      <c r="F147" s="35"/>
      <c r="G147" s="36"/>
    </row>
    <row r="148" s="33" customFormat="1" spans="2:7">
      <c r="B148" s="34"/>
      <c r="C148" s="34"/>
      <c r="D148" s="34"/>
      <c r="E148" s="35"/>
      <c r="F148" s="35"/>
      <c r="G148" s="36"/>
    </row>
    <row r="149" s="33" customFormat="1" spans="2:7">
      <c r="B149" s="34"/>
      <c r="C149" s="34"/>
      <c r="D149" s="34"/>
      <c r="E149" s="35"/>
      <c r="F149" s="35"/>
      <c r="G149" s="36"/>
    </row>
    <row r="150" s="33" customFormat="1" spans="2:7">
      <c r="B150" s="34"/>
      <c r="C150" s="34"/>
      <c r="D150" s="34"/>
      <c r="E150" s="35"/>
      <c r="F150" s="35"/>
      <c r="G150" s="36"/>
    </row>
    <row r="151" s="33" customFormat="1" spans="2:7">
      <c r="B151" s="34"/>
      <c r="C151" s="34"/>
      <c r="D151" s="34"/>
      <c r="E151" s="35"/>
      <c r="F151" s="35"/>
      <c r="G151" s="36"/>
    </row>
    <row r="152" s="33" customFormat="1" spans="2:7">
      <c r="B152" s="34"/>
      <c r="C152" s="34"/>
      <c r="D152" s="34"/>
      <c r="E152" s="35"/>
      <c r="F152" s="35"/>
      <c r="G152" s="36"/>
    </row>
    <row r="153" s="33" customFormat="1" spans="2:7">
      <c r="B153" s="34"/>
      <c r="C153" s="34"/>
      <c r="D153" s="34"/>
      <c r="E153" s="35"/>
      <c r="F153" s="35"/>
      <c r="G153" s="36"/>
    </row>
    <row r="154" s="33" customFormat="1" spans="2:7">
      <c r="B154" s="34"/>
      <c r="C154" s="34"/>
      <c r="D154" s="34"/>
      <c r="E154" s="35"/>
      <c r="F154" s="35"/>
      <c r="G154" s="36"/>
    </row>
    <row r="155" s="33" customFormat="1" spans="2:7">
      <c r="B155" s="34"/>
      <c r="C155" s="34"/>
      <c r="D155" s="34"/>
      <c r="E155" s="35"/>
      <c r="F155" s="35"/>
      <c r="G155" s="36"/>
    </row>
    <row r="156" s="33" customFormat="1" spans="2:7">
      <c r="B156" s="34"/>
      <c r="C156" s="34"/>
      <c r="D156" s="34"/>
      <c r="E156" s="35"/>
      <c r="F156" s="35"/>
      <c r="G156" s="36"/>
    </row>
    <row r="157" s="33" customFormat="1" spans="2:7">
      <c r="B157" s="34"/>
      <c r="C157" s="34"/>
      <c r="D157" s="34"/>
      <c r="E157" s="35"/>
      <c r="F157" s="35"/>
      <c r="G157" s="36"/>
    </row>
    <row r="158" s="33" customFormat="1" spans="2:7">
      <c r="B158" s="34"/>
      <c r="C158" s="34"/>
      <c r="D158" s="34"/>
      <c r="E158" s="35"/>
      <c r="F158" s="35"/>
      <c r="G158" s="36"/>
    </row>
    <row r="159" s="33" customFormat="1" spans="2:7">
      <c r="B159" s="34"/>
      <c r="C159" s="34"/>
      <c r="D159" s="34"/>
      <c r="E159" s="35"/>
      <c r="F159" s="35"/>
      <c r="G159" s="36"/>
    </row>
    <row r="160" s="33" customFormat="1" spans="2:7">
      <c r="B160" s="34"/>
      <c r="C160" s="34"/>
      <c r="D160" s="34"/>
      <c r="E160" s="35"/>
      <c r="F160" s="35"/>
      <c r="G160" s="36"/>
    </row>
    <row r="161" s="33" customFormat="1" spans="2:7">
      <c r="B161" s="34"/>
      <c r="C161" s="34"/>
      <c r="D161" s="34"/>
      <c r="E161" s="35"/>
      <c r="F161" s="35"/>
      <c r="G161" s="36"/>
    </row>
    <row r="162" s="33" customFormat="1" spans="2:7">
      <c r="B162" s="34"/>
      <c r="C162" s="34"/>
      <c r="D162" s="34"/>
      <c r="E162" s="35"/>
      <c r="F162" s="35"/>
      <c r="G162" s="36"/>
    </row>
    <row r="163" s="33" customFormat="1" spans="2:7">
      <c r="B163" s="34"/>
      <c r="C163" s="34"/>
      <c r="D163" s="34"/>
      <c r="E163" s="35"/>
      <c r="F163" s="35"/>
      <c r="G163" s="36"/>
    </row>
    <row r="164" s="33" customFormat="1" spans="2:7">
      <c r="B164" s="34"/>
      <c r="C164" s="34"/>
      <c r="D164" s="34"/>
      <c r="E164" s="35"/>
      <c r="F164" s="35"/>
      <c r="G164" s="36"/>
    </row>
    <row r="165" s="33" customFormat="1" spans="2:7">
      <c r="B165" s="34"/>
      <c r="C165" s="34"/>
      <c r="D165" s="34"/>
      <c r="E165" s="35"/>
      <c r="F165" s="35"/>
      <c r="G165" s="36"/>
    </row>
    <row r="166" s="33" customFormat="1" spans="2:7">
      <c r="B166" s="34"/>
      <c r="C166" s="34"/>
      <c r="D166" s="34"/>
      <c r="E166" s="35"/>
      <c r="F166" s="35"/>
      <c r="G166" s="36"/>
    </row>
    <row r="167" s="33" customFormat="1" spans="2:7">
      <c r="B167" s="34"/>
      <c r="C167" s="34"/>
      <c r="D167" s="34"/>
      <c r="E167" s="35"/>
      <c r="F167" s="35"/>
      <c r="G167" s="36"/>
    </row>
    <row r="168" s="33" customFormat="1" spans="2:7">
      <c r="B168" s="34"/>
      <c r="C168" s="34"/>
      <c r="D168" s="34"/>
      <c r="E168" s="35"/>
      <c r="F168" s="35"/>
      <c r="G168" s="36"/>
    </row>
    <row r="169" s="33" customFormat="1" spans="2:7">
      <c r="B169" s="34"/>
      <c r="C169" s="34"/>
      <c r="D169" s="34"/>
      <c r="E169" s="35"/>
      <c r="F169" s="35"/>
      <c r="G169" s="36"/>
    </row>
    <row r="170" s="33" customFormat="1" spans="2:7">
      <c r="B170" s="34"/>
      <c r="C170" s="34"/>
      <c r="D170" s="34"/>
      <c r="E170" s="35"/>
      <c r="F170" s="35"/>
      <c r="G170" s="36"/>
    </row>
    <row r="171" s="33" customFormat="1" spans="2:7">
      <c r="B171" s="34"/>
      <c r="C171" s="34"/>
      <c r="D171" s="34"/>
      <c r="E171" s="35"/>
      <c r="F171" s="35"/>
      <c r="G171" s="36"/>
    </row>
    <row r="172" s="33" customFormat="1" spans="2:7">
      <c r="B172" s="34"/>
      <c r="C172" s="34"/>
      <c r="D172" s="34"/>
      <c r="E172" s="35"/>
      <c r="F172" s="35"/>
      <c r="G172" s="36"/>
    </row>
    <row r="173" s="33" customFormat="1" spans="2:7">
      <c r="B173" s="34"/>
      <c r="C173" s="34"/>
      <c r="D173" s="34"/>
      <c r="E173" s="35"/>
      <c r="F173" s="35"/>
      <c r="G173" s="36"/>
    </row>
    <row r="174" s="33" customFormat="1" spans="2:7">
      <c r="B174" s="34"/>
      <c r="C174" s="34"/>
      <c r="D174" s="34"/>
      <c r="E174" s="35"/>
      <c r="F174" s="35"/>
      <c r="G174" s="36"/>
    </row>
    <row r="175" s="33" customFormat="1" spans="2:7">
      <c r="B175" s="34"/>
      <c r="C175" s="34"/>
      <c r="D175" s="34"/>
      <c r="E175" s="35"/>
      <c r="F175" s="35"/>
      <c r="G175" s="36"/>
    </row>
    <row r="176" s="33" customFormat="1" spans="2:7">
      <c r="B176" s="34"/>
      <c r="C176" s="34"/>
      <c r="D176" s="34"/>
      <c r="E176" s="35"/>
      <c r="F176" s="35"/>
      <c r="G176" s="36"/>
    </row>
    <row r="177" s="33" customFormat="1" spans="2:7">
      <c r="B177" s="34"/>
      <c r="C177" s="34"/>
      <c r="D177" s="34"/>
      <c r="E177" s="35"/>
      <c r="F177" s="35"/>
      <c r="G177" s="36"/>
    </row>
    <row r="178" s="33" customFormat="1" spans="2:7">
      <c r="B178" s="34"/>
      <c r="C178" s="34"/>
      <c r="D178" s="34"/>
      <c r="E178" s="35"/>
      <c r="F178" s="35"/>
      <c r="G178" s="36"/>
    </row>
    <row r="179" s="33" customFormat="1" spans="2:7">
      <c r="B179" s="34"/>
      <c r="C179" s="34"/>
      <c r="D179" s="34"/>
      <c r="E179" s="35"/>
      <c r="F179" s="35"/>
      <c r="G179" s="36"/>
    </row>
    <row r="180" s="33" customFormat="1" spans="2:7">
      <c r="B180" s="34"/>
      <c r="C180" s="34"/>
      <c r="D180" s="34"/>
      <c r="E180" s="35"/>
      <c r="F180" s="35"/>
      <c r="G180" s="36"/>
    </row>
    <row r="181" s="33" customFormat="1" spans="2:7">
      <c r="B181" s="34"/>
      <c r="C181" s="34"/>
      <c r="D181" s="34"/>
      <c r="E181" s="35"/>
      <c r="F181" s="35"/>
      <c r="G181" s="36"/>
    </row>
    <row r="182" s="33" customFormat="1" spans="2:7">
      <c r="B182" s="34"/>
      <c r="C182" s="34"/>
      <c r="D182" s="34"/>
      <c r="E182" s="35"/>
      <c r="F182" s="35"/>
      <c r="G182" s="36"/>
    </row>
    <row r="183" s="33" customFormat="1" spans="2:7">
      <c r="B183" s="34"/>
      <c r="C183" s="34"/>
      <c r="D183" s="34"/>
      <c r="E183" s="35"/>
      <c r="F183" s="35"/>
      <c r="G183" s="36"/>
    </row>
    <row r="184" s="33" customFormat="1" spans="2:7">
      <c r="B184" s="34"/>
      <c r="C184" s="34"/>
      <c r="D184" s="34"/>
      <c r="E184" s="35"/>
      <c r="F184" s="35"/>
      <c r="G184" s="36"/>
    </row>
    <row r="185" s="33" customFormat="1" spans="2:7">
      <c r="B185" s="34"/>
      <c r="C185" s="34"/>
      <c r="D185" s="34"/>
      <c r="E185" s="35"/>
      <c r="F185" s="35"/>
      <c r="G185" s="36"/>
    </row>
    <row r="186" s="33" customFormat="1" spans="2:7">
      <c r="B186" s="34"/>
      <c r="C186" s="34"/>
      <c r="D186" s="34"/>
      <c r="E186" s="35"/>
      <c r="F186" s="35"/>
      <c r="G186" s="36"/>
    </row>
    <row r="187" s="33" customFormat="1" spans="2:7">
      <c r="B187" s="34"/>
      <c r="C187" s="34"/>
      <c r="D187" s="34"/>
      <c r="E187" s="35"/>
      <c r="F187" s="35"/>
      <c r="G187" s="36"/>
    </row>
    <row r="188" s="33" customFormat="1" spans="2:7">
      <c r="B188" s="34"/>
      <c r="C188" s="34"/>
      <c r="D188" s="34"/>
      <c r="E188" s="35"/>
      <c r="F188" s="35"/>
      <c r="G188" s="36"/>
    </row>
    <row r="189" s="33" customFormat="1" spans="2:7">
      <c r="B189" s="34"/>
      <c r="C189" s="34"/>
      <c r="D189" s="34"/>
      <c r="E189" s="35"/>
      <c r="F189" s="35"/>
      <c r="G189" s="36"/>
    </row>
    <row r="190" s="33" customFormat="1" spans="2:7">
      <c r="B190" s="34"/>
      <c r="C190" s="34"/>
      <c r="D190" s="34"/>
      <c r="E190" s="35"/>
      <c r="F190" s="35"/>
      <c r="G190" s="36"/>
    </row>
    <row r="191" s="33" customFormat="1" spans="2:7">
      <c r="B191" s="34"/>
      <c r="C191" s="34"/>
      <c r="D191" s="34"/>
      <c r="E191" s="35"/>
      <c r="F191" s="35"/>
      <c r="G191" s="36"/>
    </row>
    <row r="192" s="33" customFormat="1" spans="2:7">
      <c r="B192" s="34"/>
      <c r="C192" s="34"/>
      <c r="D192" s="34"/>
      <c r="E192" s="35"/>
      <c r="F192" s="35"/>
      <c r="G192" s="36"/>
    </row>
    <row r="193" s="33" customFormat="1" spans="2:7">
      <c r="B193" s="34"/>
      <c r="C193" s="34"/>
      <c r="D193" s="34"/>
      <c r="E193" s="35"/>
      <c r="F193" s="35"/>
      <c r="G193" s="36"/>
    </row>
    <row r="194" s="33" customFormat="1" spans="2:7">
      <c r="B194" s="34"/>
      <c r="C194" s="34"/>
      <c r="D194" s="34"/>
      <c r="E194" s="35"/>
      <c r="F194" s="35"/>
      <c r="G194" s="36"/>
    </row>
    <row r="195" s="33" customFormat="1" spans="2:7">
      <c r="B195" s="34"/>
      <c r="C195" s="34"/>
      <c r="D195" s="34"/>
      <c r="E195" s="35"/>
      <c r="F195" s="35"/>
      <c r="G195" s="36"/>
    </row>
  </sheetData>
  <mergeCells count="2">
    <mergeCell ref="A2:H2"/>
    <mergeCell ref="G11:H11"/>
  </mergeCells>
  <printOptions horizontalCentered="1"/>
  <pageMargins left="0.751388888888889" right="0.751388888888889" top="1" bottom="1" header="0.5" footer="0.5"/>
  <pageSetup paperSize="9" scale="9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3"/>
  <sheetViews>
    <sheetView showZeros="0" zoomScale="85" zoomScaleNormal="85" topLeftCell="A10" workbookViewId="0">
      <selection activeCell="J22" sqref="J22"/>
    </sheetView>
  </sheetViews>
  <sheetFormatPr defaultColWidth="9" defaultRowHeight="14.25"/>
  <cols>
    <col min="1" max="1" width="51.75" style="1" customWidth="1"/>
    <col min="2" max="2" width="9.25" style="1" customWidth="1"/>
    <col min="3" max="3" width="12.7916666666667" style="1" customWidth="1"/>
    <col min="4" max="4" width="12.4916666666667" style="1" customWidth="1"/>
    <col min="5" max="5" width="46.1666666666667" style="2" customWidth="1"/>
    <col min="6" max="6" width="11" style="2" customWidth="1"/>
    <col min="7" max="7" width="13.2333333333333" style="2" customWidth="1"/>
    <col min="8" max="8" width="11" style="2" customWidth="1"/>
    <col min="9" max="9" width="9.38333333333333" style="2"/>
    <col min="10" max="256" width="9" style="2"/>
    <col min="257" max="16384" width="9" style="3"/>
  </cols>
  <sheetData>
    <row r="1" ht="26" customHeight="1" spans="1:9">
      <c r="A1" s="4" t="s">
        <v>138</v>
      </c>
      <c r="B1" s="5"/>
      <c r="C1" s="5"/>
      <c r="D1" s="5"/>
      <c r="E1" s="5"/>
      <c r="F1" s="5"/>
      <c r="G1" s="6"/>
      <c r="H1" s="6"/>
      <c r="I1" s="30"/>
    </row>
    <row r="2" ht="37" customHeight="1" spans="1:9">
      <c r="A2" s="7" t="s">
        <v>139</v>
      </c>
      <c r="B2" s="7"/>
      <c r="C2" s="7"/>
      <c r="D2" s="7"/>
      <c r="E2" s="7"/>
      <c r="F2" s="7"/>
      <c r="G2" s="7"/>
      <c r="H2" s="7"/>
      <c r="I2" s="7"/>
    </row>
    <row r="3" ht="28" customHeight="1" spans="1:9">
      <c r="A3" s="8" t="s">
        <v>2</v>
      </c>
      <c r="B3" s="9"/>
      <c r="C3" s="10"/>
      <c r="D3" s="9"/>
      <c r="E3" s="8">
        <v>44496</v>
      </c>
      <c r="F3" s="11"/>
      <c r="G3" s="9"/>
      <c r="H3" s="9" t="s">
        <v>3</v>
      </c>
      <c r="I3" s="9"/>
    </row>
    <row r="4" ht="48" customHeight="1" spans="1:9">
      <c r="A4" s="12" t="s">
        <v>127</v>
      </c>
      <c r="B4" s="13" t="s">
        <v>140</v>
      </c>
      <c r="C4" s="13" t="s">
        <v>6</v>
      </c>
      <c r="D4" s="13" t="s">
        <v>7</v>
      </c>
      <c r="E4" s="13" t="s">
        <v>129</v>
      </c>
      <c r="F4" s="13" t="s">
        <v>140</v>
      </c>
      <c r="G4" s="13" t="s">
        <v>6</v>
      </c>
      <c r="H4" s="13" t="s">
        <v>7</v>
      </c>
      <c r="I4" s="31" t="s">
        <v>9</v>
      </c>
    </row>
    <row r="5" ht="18" customHeight="1" spans="1:9">
      <c r="A5" s="14" t="s">
        <v>141</v>
      </c>
      <c r="B5" s="15">
        <f>B6</f>
        <v>374690</v>
      </c>
      <c r="C5" s="15">
        <f>C6</f>
        <v>345790</v>
      </c>
      <c r="D5" s="15">
        <f>D6</f>
        <v>-28900</v>
      </c>
      <c r="E5" s="16" t="s">
        <v>142</v>
      </c>
      <c r="F5" s="15">
        <f>F6+F8</f>
        <v>64800</v>
      </c>
      <c r="G5" s="15">
        <f>G6+G8</f>
        <v>68300</v>
      </c>
      <c r="H5" s="15">
        <f>H6+H8+H18</f>
        <v>3500</v>
      </c>
      <c r="I5" s="25"/>
    </row>
    <row r="6" ht="18" customHeight="1" spans="1:9">
      <c r="A6" s="17" t="s">
        <v>143</v>
      </c>
      <c r="B6" s="18">
        <f>B7+B10+B34</f>
        <v>374690</v>
      </c>
      <c r="C6" s="18">
        <f>C7+C10+C34</f>
        <v>345790</v>
      </c>
      <c r="D6" s="18">
        <f>D7+D10+D34</f>
        <v>-28900</v>
      </c>
      <c r="E6" s="17" t="s">
        <v>144</v>
      </c>
      <c r="F6" s="18">
        <f>F7</f>
        <v>14000</v>
      </c>
      <c r="G6" s="18">
        <v>15000</v>
      </c>
      <c r="H6" s="18">
        <f>H7</f>
        <v>1000</v>
      </c>
      <c r="I6" s="25"/>
    </row>
    <row r="7" ht="18" customHeight="1" spans="1:9">
      <c r="A7" s="17" t="s">
        <v>59</v>
      </c>
      <c r="B7" s="18">
        <f>B8+B9</f>
        <v>8705</v>
      </c>
      <c r="C7" s="18">
        <f>C8+C9</f>
        <v>8705</v>
      </c>
      <c r="D7" s="18">
        <f>D8+D9</f>
        <v>0</v>
      </c>
      <c r="E7" s="19" t="s">
        <v>145</v>
      </c>
      <c r="F7" s="20">
        <v>14000</v>
      </c>
      <c r="G7" s="20">
        <v>15000</v>
      </c>
      <c r="H7" s="20">
        <f>G7-F7</f>
        <v>1000</v>
      </c>
      <c r="I7" s="25"/>
    </row>
    <row r="8" ht="18" customHeight="1" spans="1:9">
      <c r="A8" s="19" t="s">
        <v>146</v>
      </c>
      <c r="B8" s="20">
        <v>8466</v>
      </c>
      <c r="C8" s="20">
        <v>8466</v>
      </c>
      <c r="D8" s="20">
        <f>C8-B8</f>
        <v>0</v>
      </c>
      <c r="E8" s="17" t="s">
        <v>147</v>
      </c>
      <c r="F8" s="18">
        <f>F9+F18</f>
        <v>50800</v>
      </c>
      <c r="G8" s="18">
        <v>53300</v>
      </c>
      <c r="H8" s="18">
        <f>H9+H18</f>
        <v>2500</v>
      </c>
      <c r="I8" s="25"/>
    </row>
    <row r="9" ht="18" customHeight="1" spans="1:13">
      <c r="A9" s="19" t="s">
        <v>148</v>
      </c>
      <c r="B9" s="20">
        <v>239</v>
      </c>
      <c r="C9" s="20">
        <v>239</v>
      </c>
      <c r="D9" s="20">
        <f>C9-B9</f>
        <v>0</v>
      </c>
      <c r="E9" s="17" t="s">
        <v>149</v>
      </c>
      <c r="F9" s="18">
        <f>SUM(F10:F17)</f>
        <v>50800</v>
      </c>
      <c r="G9" s="18">
        <v>53300</v>
      </c>
      <c r="H9" s="18">
        <f>SUM(H10:H16)</f>
        <v>2500</v>
      </c>
      <c r="I9" s="25"/>
      <c r="M9" s="32"/>
    </row>
    <row r="10" ht="18" customHeight="1" spans="1:9">
      <c r="A10" s="17" t="s">
        <v>150</v>
      </c>
      <c r="B10" s="18">
        <f>SUM(B11:B33)</f>
        <v>248985</v>
      </c>
      <c r="C10" s="18">
        <f>SUM(C11:C33)</f>
        <v>268579</v>
      </c>
      <c r="D10" s="18">
        <f>SUM(D11:D33)</f>
        <v>19594</v>
      </c>
      <c r="E10" s="19" t="s">
        <v>151</v>
      </c>
      <c r="F10" s="20">
        <v>16128</v>
      </c>
      <c r="G10" s="20">
        <v>17140</v>
      </c>
      <c r="H10" s="20">
        <f>G10-F10</f>
        <v>1012</v>
      </c>
      <c r="I10" s="25"/>
    </row>
    <row r="11" ht="18" customHeight="1" spans="1:9">
      <c r="A11" s="19" t="s">
        <v>152</v>
      </c>
      <c r="B11" s="20">
        <v>435</v>
      </c>
      <c r="C11" s="20">
        <v>865</v>
      </c>
      <c r="D11" s="20">
        <f>C11-B11</f>
        <v>430</v>
      </c>
      <c r="E11" s="19" t="s">
        <v>153</v>
      </c>
      <c r="F11" s="20">
        <v>6305</v>
      </c>
      <c r="G11" s="20">
        <v>7793</v>
      </c>
      <c r="H11" s="20">
        <f t="shared" ref="H11:H17" si="0">G11-F11</f>
        <v>1488</v>
      </c>
      <c r="I11" s="25"/>
    </row>
    <row r="12" ht="18" customHeight="1" spans="1:9">
      <c r="A12" s="19" t="s">
        <v>154</v>
      </c>
      <c r="B12" s="20">
        <v>45968</v>
      </c>
      <c r="C12" s="20">
        <v>46968</v>
      </c>
      <c r="D12" s="20">
        <f t="shared" ref="D12:D33" si="1">C12-B12</f>
        <v>1000</v>
      </c>
      <c r="E12" s="19" t="s">
        <v>155</v>
      </c>
      <c r="F12" s="20">
        <v>429</v>
      </c>
      <c r="G12" s="20">
        <v>429</v>
      </c>
      <c r="H12" s="20">
        <f t="shared" si="0"/>
        <v>0</v>
      </c>
      <c r="I12" s="25"/>
    </row>
    <row r="13" ht="18" customHeight="1" spans="1:9">
      <c r="A13" s="19" t="s">
        <v>156</v>
      </c>
      <c r="B13" s="20">
        <v>16157</v>
      </c>
      <c r="C13" s="20">
        <v>26919</v>
      </c>
      <c r="D13" s="20">
        <f t="shared" si="1"/>
        <v>10762</v>
      </c>
      <c r="E13" s="19" t="s">
        <v>157</v>
      </c>
      <c r="F13" s="20">
        <v>1358</v>
      </c>
      <c r="G13" s="20">
        <v>1358</v>
      </c>
      <c r="H13" s="20">
        <f t="shared" si="0"/>
        <v>0</v>
      </c>
      <c r="I13" s="25"/>
    </row>
    <row r="14" ht="18" customHeight="1" spans="1:9">
      <c r="A14" s="19" t="s">
        <v>158</v>
      </c>
      <c r="B14" s="20">
        <v>11309</v>
      </c>
      <c r="C14" s="20">
        <v>11564</v>
      </c>
      <c r="D14" s="20">
        <f t="shared" si="1"/>
        <v>255</v>
      </c>
      <c r="E14" s="19" t="s">
        <v>159</v>
      </c>
      <c r="F14" s="20">
        <v>2040</v>
      </c>
      <c r="G14" s="20">
        <v>2040</v>
      </c>
      <c r="H14" s="20">
        <f t="shared" si="0"/>
        <v>0</v>
      </c>
      <c r="I14" s="25"/>
    </row>
    <row r="15" ht="18" customHeight="1" spans="1:9">
      <c r="A15" s="19" t="s">
        <v>160</v>
      </c>
      <c r="B15" s="20">
        <v>3468</v>
      </c>
      <c r="C15" s="20">
        <v>4225</v>
      </c>
      <c r="D15" s="20">
        <f t="shared" si="1"/>
        <v>757</v>
      </c>
      <c r="E15" s="19" t="s">
        <v>161</v>
      </c>
      <c r="F15" s="20">
        <v>331</v>
      </c>
      <c r="G15" s="20">
        <v>331</v>
      </c>
      <c r="H15" s="20">
        <f t="shared" si="0"/>
        <v>0</v>
      </c>
      <c r="I15" s="25"/>
    </row>
    <row r="16" ht="18" customHeight="1" spans="1:9">
      <c r="A16" s="19" t="s">
        <v>162</v>
      </c>
      <c r="B16" s="20">
        <v>2138</v>
      </c>
      <c r="C16" s="20">
        <v>2299</v>
      </c>
      <c r="D16" s="20">
        <f t="shared" si="1"/>
        <v>161</v>
      </c>
      <c r="E16" s="19" t="s">
        <v>163</v>
      </c>
      <c r="F16" s="20">
        <v>4882</v>
      </c>
      <c r="G16" s="20">
        <v>4882</v>
      </c>
      <c r="H16" s="20">
        <f t="shared" si="0"/>
        <v>0</v>
      </c>
      <c r="I16" s="25"/>
    </row>
    <row r="17" ht="18" customHeight="1" spans="1:9">
      <c r="A17" s="19" t="s">
        <v>164</v>
      </c>
      <c r="B17" s="20">
        <v>17187</v>
      </c>
      <c r="C17" s="20">
        <v>18494</v>
      </c>
      <c r="D17" s="20">
        <f t="shared" si="1"/>
        <v>1307</v>
      </c>
      <c r="E17" s="19" t="s">
        <v>165</v>
      </c>
      <c r="F17" s="20">
        <v>19327</v>
      </c>
      <c r="G17" s="20">
        <v>19327</v>
      </c>
      <c r="H17" s="20">
        <f t="shared" si="0"/>
        <v>0</v>
      </c>
      <c r="I17" s="25"/>
    </row>
    <row r="18" ht="18" customHeight="1" spans="1:9">
      <c r="A18" s="19" t="s">
        <v>166</v>
      </c>
      <c r="B18" s="20">
        <v>18669</v>
      </c>
      <c r="C18" s="20">
        <v>18669</v>
      </c>
      <c r="D18" s="20">
        <f t="shared" si="1"/>
        <v>0</v>
      </c>
      <c r="E18" s="17" t="s">
        <v>167</v>
      </c>
      <c r="F18" s="21">
        <f>SUM(F19:F40)</f>
        <v>0</v>
      </c>
      <c r="G18" s="21">
        <f>SUM(G19:G40)</f>
        <v>0</v>
      </c>
      <c r="H18" s="21">
        <f>SUM(H19:H40)</f>
        <v>0</v>
      </c>
      <c r="I18" s="25"/>
    </row>
    <row r="19" ht="18" customHeight="1" spans="1:9">
      <c r="A19" s="19" t="s">
        <v>168</v>
      </c>
      <c r="B19" s="20">
        <v>2319</v>
      </c>
      <c r="C19" s="20">
        <v>2440</v>
      </c>
      <c r="D19" s="20">
        <f t="shared" si="1"/>
        <v>121</v>
      </c>
      <c r="E19" s="22" t="s">
        <v>16</v>
      </c>
      <c r="F19" s="23"/>
      <c r="G19" s="23"/>
      <c r="H19" s="23"/>
      <c r="I19" s="25"/>
    </row>
    <row r="20" ht="18" customHeight="1" spans="1:9">
      <c r="A20" s="19" t="s">
        <v>169</v>
      </c>
      <c r="B20" s="20">
        <v>20774</v>
      </c>
      <c r="C20" s="20">
        <v>23564</v>
      </c>
      <c r="D20" s="20">
        <f t="shared" si="1"/>
        <v>2790</v>
      </c>
      <c r="E20" s="22" t="s">
        <v>18</v>
      </c>
      <c r="F20" s="23"/>
      <c r="G20" s="23"/>
      <c r="H20" s="23"/>
      <c r="I20" s="25"/>
    </row>
    <row r="21" ht="18" customHeight="1" spans="1:9">
      <c r="A21" s="19" t="s">
        <v>170</v>
      </c>
      <c r="B21" s="20">
        <v>13900</v>
      </c>
      <c r="C21" s="20">
        <v>18678</v>
      </c>
      <c r="D21" s="20">
        <f t="shared" si="1"/>
        <v>4778</v>
      </c>
      <c r="E21" s="22" t="s">
        <v>20</v>
      </c>
      <c r="F21" s="23"/>
      <c r="G21" s="23"/>
      <c r="H21" s="23"/>
      <c r="I21" s="25"/>
    </row>
    <row r="22" ht="18" customHeight="1" spans="1:9">
      <c r="A22" s="19" t="s">
        <v>171</v>
      </c>
      <c r="B22" s="24"/>
      <c r="C22" s="20">
        <v>24</v>
      </c>
      <c r="D22" s="20">
        <f t="shared" si="1"/>
        <v>24</v>
      </c>
      <c r="E22" s="22" t="s">
        <v>22</v>
      </c>
      <c r="F22" s="23"/>
      <c r="G22" s="23"/>
      <c r="H22" s="23"/>
      <c r="I22" s="25"/>
    </row>
    <row r="23" ht="18" customHeight="1" spans="1:9">
      <c r="A23" s="19" t="s">
        <v>172</v>
      </c>
      <c r="B23" s="20">
        <v>790</v>
      </c>
      <c r="C23" s="20">
        <v>2359</v>
      </c>
      <c r="D23" s="20">
        <f t="shared" si="1"/>
        <v>1569</v>
      </c>
      <c r="E23" s="22" t="s">
        <v>24</v>
      </c>
      <c r="F23" s="23"/>
      <c r="G23" s="23"/>
      <c r="H23" s="23"/>
      <c r="I23" s="25"/>
    </row>
    <row r="24" ht="18" customHeight="1" spans="1:9">
      <c r="A24" s="19" t="s">
        <v>173</v>
      </c>
      <c r="B24" s="20">
        <v>22396</v>
      </c>
      <c r="C24" s="20">
        <v>26118</v>
      </c>
      <c r="D24" s="20">
        <f t="shared" si="1"/>
        <v>3722</v>
      </c>
      <c r="E24" s="22" t="s">
        <v>174</v>
      </c>
      <c r="F24" s="23"/>
      <c r="G24" s="23"/>
      <c r="H24" s="23"/>
      <c r="I24" s="25"/>
    </row>
    <row r="25" ht="18" customHeight="1" spans="1:9">
      <c r="A25" s="19" t="s">
        <v>175</v>
      </c>
      <c r="B25" s="20"/>
      <c r="C25" s="20">
        <v>780</v>
      </c>
      <c r="D25" s="20">
        <f t="shared" si="1"/>
        <v>780</v>
      </c>
      <c r="E25" s="22" t="s">
        <v>28</v>
      </c>
      <c r="F25" s="23"/>
      <c r="G25" s="23"/>
      <c r="H25" s="23"/>
      <c r="I25" s="25"/>
    </row>
    <row r="26" ht="18" customHeight="1" spans="1:9">
      <c r="A26" s="19" t="s">
        <v>176</v>
      </c>
      <c r="B26" s="20">
        <v>20744</v>
      </c>
      <c r="C26" s="20">
        <v>24865</v>
      </c>
      <c r="D26" s="20">
        <f t="shared" si="1"/>
        <v>4121</v>
      </c>
      <c r="E26" s="22" t="s">
        <v>30</v>
      </c>
      <c r="F26" s="25"/>
      <c r="G26" s="25"/>
      <c r="H26" s="23"/>
      <c r="I26" s="25"/>
    </row>
    <row r="27" ht="18" customHeight="1" spans="1:9">
      <c r="A27" s="19" t="s">
        <v>177</v>
      </c>
      <c r="B27" s="20">
        <v>39082</v>
      </c>
      <c r="C27" s="20">
        <v>10232</v>
      </c>
      <c r="D27" s="20">
        <f t="shared" si="1"/>
        <v>-28850</v>
      </c>
      <c r="E27" s="22" t="s">
        <v>32</v>
      </c>
      <c r="F27" s="25"/>
      <c r="G27" s="25"/>
      <c r="H27" s="23"/>
      <c r="I27" s="25"/>
    </row>
    <row r="28" ht="18" customHeight="1" spans="1:9">
      <c r="A28" s="19" t="s">
        <v>178</v>
      </c>
      <c r="B28" s="20"/>
      <c r="C28" s="20">
        <v>4382</v>
      </c>
      <c r="D28" s="20">
        <f t="shared" si="1"/>
        <v>4382</v>
      </c>
      <c r="E28" s="22" t="s">
        <v>34</v>
      </c>
      <c r="F28" s="25"/>
      <c r="G28" s="25"/>
      <c r="H28" s="23"/>
      <c r="I28" s="25"/>
    </row>
    <row r="29" ht="18" customHeight="1" spans="1:9">
      <c r="A29" s="19" t="s">
        <v>179</v>
      </c>
      <c r="B29" s="20">
        <v>9553</v>
      </c>
      <c r="C29" s="20">
        <v>16616</v>
      </c>
      <c r="D29" s="20">
        <f t="shared" si="1"/>
        <v>7063</v>
      </c>
      <c r="E29" s="22" t="s">
        <v>36</v>
      </c>
      <c r="F29" s="25"/>
      <c r="G29" s="25"/>
      <c r="H29" s="23"/>
      <c r="I29" s="25"/>
    </row>
    <row r="30" ht="18" customHeight="1" spans="1:9">
      <c r="A30" s="19" t="s">
        <v>180</v>
      </c>
      <c r="B30" s="20"/>
      <c r="C30" s="20">
        <v>0</v>
      </c>
      <c r="D30" s="20">
        <f t="shared" si="1"/>
        <v>0</v>
      </c>
      <c r="E30" s="22" t="s">
        <v>38</v>
      </c>
      <c r="F30" s="25"/>
      <c r="G30" s="25"/>
      <c r="H30" s="23"/>
      <c r="I30" s="25"/>
    </row>
    <row r="31" ht="18" customHeight="1" spans="1:9">
      <c r="A31" s="19" t="s">
        <v>181</v>
      </c>
      <c r="B31" s="20">
        <v>3500</v>
      </c>
      <c r="C31" s="20">
        <v>8065</v>
      </c>
      <c r="D31" s="20">
        <f t="shared" si="1"/>
        <v>4565</v>
      </c>
      <c r="E31" s="22" t="s">
        <v>40</v>
      </c>
      <c r="F31" s="25"/>
      <c r="G31" s="25"/>
      <c r="H31" s="23"/>
      <c r="I31" s="25"/>
    </row>
    <row r="32" ht="18" customHeight="1" spans="1:9">
      <c r="A32" s="19" t="s">
        <v>182</v>
      </c>
      <c r="B32" s="20">
        <v>596</v>
      </c>
      <c r="C32" s="20">
        <v>453</v>
      </c>
      <c r="D32" s="20">
        <f t="shared" si="1"/>
        <v>-143</v>
      </c>
      <c r="E32" s="22" t="s">
        <v>42</v>
      </c>
      <c r="F32" s="25"/>
      <c r="G32" s="25"/>
      <c r="H32" s="23"/>
      <c r="I32" s="25"/>
    </row>
    <row r="33" ht="18" customHeight="1" spans="1:9">
      <c r="A33" s="19"/>
      <c r="B33" s="20"/>
      <c r="C33" s="20">
        <v>0</v>
      </c>
      <c r="D33" s="20">
        <f t="shared" si="1"/>
        <v>0</v>
      </c>
      <c r="E33" s="22" t="s">
        <v>44</v>
      </c>
      <c r="F33" s="25"/>
      <c r="G33" s="25"/>
      <c r="H33" s="23"/>
      <c r="I33" s="25"/>
    </row>
    <row r="34" ht="18" customHeight="1" spans="1:9">
      <c r="A34" s="17" t="s">
        <v>183</v>
      </c>
      <c r="B34" s="18">
        <f>SUM(B35:B54)</f>
        <v>117000</v>
      </c>
      <c r="C34" s="18">
        <f>SUM(C35:C54)</f>
        <v>68506</v>
      </c>
      <c r="D34" s="18">
        <f>SUM(D35:D54)</f>
        <v>-48494</v>
      </c>
      <c r="E34" s="22" t="s">
        <v>184</v>
      </c>
      <c r="F34" s="25"/>
      <c r="G34" s="25"/>
      <c r="H34" s="23"/>
      <c r="I34" s="25"/>
    </row>
    <row r="35" ht="18" customHeight="1" spans="1:9">
      <c r="A35" s="19" t="s">
        <v>185</v>
      </c>
      <c r="B35" s="20">
        <v>120</v>
      </c>
      <c r="C35" s="20">
        <v>0</v>
      </c>
      <c r="D35" s="20">
        <f>C35-B35</f>
        <v>-120</v>
      </c>
      <c r="E35" s="22" t="s">
        <v>48</v>
      </c>
      <c r="F35" s="23"/>
      <c r="G35" s="23"/>
      <c r="H35" s="23"/>
      <c r="I35" s="25"/>
    </row>
    <row r="36" ht="18" customHeight="1" spans="1:9">
      <c r="A36" s="19" t="s">
        <v>186</v>
      </c>
      <c r="B36" s="20"/>
      <c r="C36" s="20">
        <v>0</v>
      </c>
      <c r="D36" s="20">
        <f t="shared" ref="D36:D54" si="2">C36-B36</f>
        <v>0</v>
      </c>
      <c r="E36" s="22" t="s">
        <v>50</v>
      </c>
      <c r="F36" s="23"/>
      <c r="G36" s="23"/>
      <c r="H36" s="23"/>
      <c r="I36" s="25"/>
    </row>
    <row r="37" ht="18" customHeight="1" spans="1:9">
      <c r="A37" s="19" t="s">
        <v>187</v>
      </c>
      <c r="B37" s="20"/>
      <c r="C37" s="20">
        <v>0</v>
      </c>
      <c r="D37" s="20">
        <f t="shared" si="2"/>
        <v>0</v>
      </c>
      <c r="E37" s="22" t="s">
        <v>52</v>
      </c>
      <c r="F37" s="23"/>
      <c r="G37" s="23"/>
      <c r="H37" s="23"/>
      <c r="I37" s="25"/>
    </row>
    <row r="38" ht="18" customHeight="1" spans="1:9">
      <c r="A38" s="19" t="s">
        <v>188</v>
      </c>
      <c r="B38" s="20">
        <v>10045</v>
      </c>
      <c r="C38" s="20">
        <v>521</v>
      </c>
      <c r="D38" s="20">
        <f t="shared" si="2"/>
        <v>-9524</v>
      </c>
      <c r="E38" s="22" t="s">
        <v>54</v>
      </c>
      <c r="F38" s="23"/>
      <c r="G38" s="23"/>
      <c r="H38" s="23"/>
      <c r="I38" s="25"/>
    </row>
    <row r="39" ht="18" customHeight="1" spans="1:9">
      <c r="A39" s="19" t="s">
        <v>189</v>
      </c>
      <c r="B39" s="20">
        <v>2100</v>
      </c>
      <c r="C39" s="20">
        <v>0</v>
      </c>
      <c r="D39" s="20">
        <f t="shared" si="2"/>
        <v>-2100</v>
      </c>
      <c r="E39" s="22" t="s">
        <v>56</v>
      </c>
      <c r="F39" s="23"/>
      <c r="G39" s="23"/>
      <c r="H39" s="23"/>
      <c r="I39" s="25"/>
    </row>
    <row r="40" ht="18" customHeight="1" spans="1:9">
      <c r="A40" s="19" t="s">
        <v>190</v>
      </c>
      <c r="B40" s="20">
        <v>1400</v>
      </c>
      <c r="C40" s="20">
        <v>100</v>
      </c>
      <c r="D40" s="20">
        <f t="shared" si="2"/>
        <v>-1300</v>
      </c>
      <c r="E40" s="22" t="s">
        <v>58</v>
      </c>
      <c r="F40" s="23"/>
      <c r="G40" s="23"/>
      <c r="H40" s="23"/>
      <c r="I40" s="25"/>
    </row>
    <row r="41" ht="18" customHeight="1" spans="1:9">
      <c r="A41" s="19" t="s">
        <v>191</v>
      </c>
      <c r="B41" s="20">
        <v>3000</v>
      </c>
      <c r="C41" s="20">
        <v>441</v>
      </c>
      <c r="D41" s="20">
        <f t="shared" si="2"/>
        <v>-2559</v>
      </c>
      <c r="E41" s="19"/>
      <c r="F41" s="23">
        <v>0</v>
      </c>
      <c r="G41" s="23"/>
      <c r="H41" s="23"/>
      <c r="I41" s="25"/>
    </row>
    <row r="42" ht="18" customHeight="1" spans="1:9">
      <c r="A42" s="19" t="s">
        <v>192</v>
      </c>
      <c r="B42" s="20">
        <v>3000</v>
      </c>
      <c r="C42" s="20">
        <v>695</v>
      </c>
      <c r="D42" s="20">
        <f t="shared" si="2"/>
        <v>-2305</v>
      </c>
      <c r="E42" s="26"/>
      <c r="F42" s="23"/>
      <c r="G42" s="23"/>
      <c r="H42" s="23"/>
      <c r="I42" s="25"/>
    </row>
    <row r="43" ht="18" customHeight="1" spans="1:9">
      <c r="A43" s="19" t="s">
        <v>193</v>
      </c>
      <c r="B43" s="20">
        <v>14000</v>
      </c>
      <c r="C43" s="20">
        <v>10419</v>
      </c>
      <c r="D43" s="20">
        <f t="shared" si="2"/>
        <v>-3581</v>
      </c>
      <c r="E43" s="26"/>
      <c r="F43" s="23"/>
      <c r="G43" s="23"/>
      <c r="H43" s="23"/>
      <c r="I43" s="25"/>
    </row>
    <row r="44" ht="18" customHeight="1" spans="1:9">
      <c r="A44" s="19" t="s">
        <v>194</v>
      </c>
      <c r="B44" s="20"/>
      <c r="C44" s="20">
        <v>1010</v>
      </c>
      <c r="D44" s="20">
        <f t="shared" si="2"/>
        <v>1010</v>
      </c>
      <c r="E44" s="26"/>
      <c r="F44" s="23"/>
      <c r="G44" s="23"/>
      <c r="H44" s="23"/>
      <c r="I44" s="25"/>
    </row>
    <row r="45" ht="18" customHeight="1" spans="1:9">
      <c r="A45" s="19" t="s">
        <v>195</v>
      </c>
      <c r="B45" s="20">
        <v>24910</v>
      </c>
      <c r="C45" s="20">
        <v>30364</v>
      </c>
      <c r="D45" s="20">
        <f t="shared" si="2"/>
        <v>5454</v>
      </c>
      <c r="E45" s="23"/>
      <c r="F45" s="23"/>
      <c r="G45" s="23"/>
      <c r="H45" s="23"/>
      <c r="I45" s="25"/>
    </row>
    <row r="46" ht="18" customHeight="1" spans="1:9">
      <c r="A46" s="19" t="s">
        <v>196</v>
      </c>
      <c r="B46" s="20">
        <v>43955</v>
      </c>
      <c r="C46" s="20">
        <v>9897</v>
      </c>
      <c r="D46" s="20">
        <f t="shared" si="2"/>
        <v>-34058</v>
      </c>
      <c r="E46" s="23"/>
      <c r="F46" s="23"/>
      <c r="G46" s="23"/>
      <c r="H46" s="23"/>
      <c r="I46" s="25"/>
    </row>
    <row r="47" ht="18" customHeight="1" spans="1:9">
      <c r="A47" s="19" t="s">
        <v>197</v>
      </c>
      <c r="B47" s="20">
        <v>1000</v>
      </c>
      <c r="C47" s="20">
        <v>310</v>
      </c>
      <c r="D47" s="20">
        <f t="shared" si="2"/>
        <v>-690</v>
      </c>
      <c r="E47" s="23"/>
      <c r="F47" s="23"/>
      <c r="G47" s="23"/>
      <c r="H47" s="23"/>
      <c r="I47" s="25"/>
    </row>
    <row r="48" ht="18" customHeight="1" spans="1:9">
      <c r="A48" s="19" t="s">
        <v>198</v>
      </c>
      <c r="B48" s="20">
        <v>1000</v>
      </c>
      <c r="C48" s="20">
        <v>2365</v>
      </c>
      <c r="D48" s="20">
        <f t="shared" si="2"/>
        <v>1365</v>
      </c>
      <c r="E48" s="23"/>
      <c r="F48" s="23"/>
      <c r="G48" s="23"/>
      <c r="H48" s="23"/>
      <c r="I48" s="25"/>
    </row>
    <row r="49" ht="18" customHeight="1" spans="1:9">
      <c r="A49" s="19" t="s">
        <v>199</v>
      </c>
      <c r="B49" s="20"/>
      <c r="C49" s="20">
        <v>0</v>
      </c>
      <c r="D49" s="20">
        <f t="shared" si="2"/>
        <v>0</v>
      </c>
      <c r="E49" s="23"/>
      <c r="F49" s="23"/>
      <c r="G49" s="23"/>
      <c r="H49" s="23"/>
      <c r="I49" s="25"/>
    </row>
    <row r="50" ht="18" customHeight="1" spans="1:9">
      <c r="A50" s="19" t="s">
        <v>200</v>
      </c>
      <c r="B50" s="27">
        <v>200</v>
      </c>
      <c r="C50" s="20">
        <v>0</v>
      </c>
      <c r="D50" s="20">
        <f t="shared" si="2"/>
        <v>-200</v>
      </c>
      <c r="E50" s="23"/>
      <c r="F50" s="23"/>
      <c r="G50" s="23"/>
      <c r="H50" s="23"/>
      <c r="I50" s="25"/>
    </row>
    <row r="51" ht="18" customHeight="1" spans="1:9">
      <c r="A51" s="19" t="s">
        <v>201</v>
      </c>
      <c r="B51" s="27">
        <v>10000</v>
      </c>
      <c r="C51" s="20">
        <v>11065</v>
      </c>
      <c r="D51" s="20">
        <f t="shared" si="2"/>
        <v>1065</v>
      </c>
      <c r="E51" s="23"/>
      <c r="F51" s="23"/>
      <c r="G51" s="23"/>
      <c r="H51" s="23"/>
      <c r="I51" s="25"/>
    </row>
    <row r="52" ht="18" customHeight="1" spans="1:9">
      <c r="A52" s="19" t="s">
        <v>202</v>
      </c>
      <c r="B52" s="20">
        <v>100</v>
      </c>
      <c r="C52" s="20">
        <v>0</v>
      </c>
      <c r="D52" s="20">
        <f t="shared" si="2"/>
        <v>-100</v>
      </c>
      <c r="E52" s="23"/>
      <c r="F52" s="23"/>
      <c r="G52" s="23"/>
      <c r="H52" s="23"/>
      <c r="I52" s="25"/>
    </row>
    <row r="53" ht="18" customHeight="1" spans="1:9">
      <c r="A53" s="19" t="s">
        <v>203</v>
      </c>
      <c r="B53" s="20">
        <v>800</v>
      </c>
      <c r="C53" s="20">
        <v>1319</v>
      </c>
      <c r="D53" s="20">
        <f t="shared" si="2"/>
        <v>519</v>
      </c>
      <c r="E53" s="23"/>
      <c r="F53" s="23"/>
      <c r="G53" s="23"/>
      <c r="H53" s="23"/>
      <c r="I53" s="25"/>
    </row>
    <row r="54" ht="18" customHeight="1" spans="1:9">
      <c r="A54" s="19" t="s">
        <v>55</v>
      </c>
      <c r="B54" s="20">
        <v>1370</v>
      </c>
      <c r="C54" s="20">
        <v>0</v>
      </c>
      <c r="D54" s="20">
        <f t="shared" si="2"/>
        <v>-1370</v>
      </c>
      <c r="E54" s="23"/>
      <c r="F54" s="23"/>
      <c r="G54" s="23"/>
      <c r="H54" s="23"/>
      <c r="I54" s="25"/>
    </row>
    <row r="55" ht="23" customHeight="1" spans="1:9">
      <c r="A55" s="28"/>
      <c r="B55" s="29"/>
      <c r="C55" s="29"/>
      <c r="D55" s="29"/>
      <c r="E55" s="30"/>
      <c r="F55" s="30"/>
      <c r="G55" s="30"/>
      <c r="H55" s="30"/>
      <c r="I55" s="30"/>
    </row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20.1" customHeight="1" spans="1:4">
      <c r="A63" s="2"/>
      <c r="B63" s="2"/>
      <c r="C63" s="2"/>
      <c r="D63" s="2"/>
    </row>
    <row r="64" ht="20.1" customHeight="1" spans="1:4">
      <c r="A64" s="2"/>
      <c r="B64" s="2"/>
      <c r="C64" s="2"/>
      <c r="D64" s="2"/>
    </row>
    <row r="65" ht="20.1" customHeight="1" spans="1:4">
      <c r="A65" s="2"/>
      <c r="B65" s="2"/>
      <c r="C65" s="2"/>
      <c r="D65" s="2"/>
    </row>
    <row r="66" ht="20.1" customHeight="1" spans="1:4">
      <c r="A66" s="2"/>
      <c r="B66" s="2"/>
      <c r="C66" s="2"/>
      <c r="D66" s="2"/>
    </row>
    <row r="67" ht="20.1" customHeight="1" spans="1:4">
      <c r="A67" s="2"/>
      <c r="B67" s="2"/>
      <c r="C67" s="2"/>
      <c r="D67" s="2"/>
    </row>
    <row r="68" ht="20.1" customHeight="1" spans="1:4">
      <c r="A68" s="2"/>
      <c r="B68" s="2"/>
      <c r="C68" s="2"/>
      <c r="D68" s="2"/>
    </row>
    <row r="69" ht="20.1" customHeight="1" spans="1:4">
      <c r="A69" s="2"/>
      <c r="B69" s="2"/>
      <c r="C69" s="2"/>
      <c r="D69" s="2"/>
    </row>
    <row r="70" ht="20.1" customHeight="1" spans="1:4">
      <c r="A70" s="2"/>
      <c r="B70" s="2"/>
      <c r="C70" s="2"/>
      <c r="D70" s="2"/>
    </row>
    <row r="71" ht="20.1" customHeight="1" spans="1:4">
      <c r="A71" s="2"/>
      <c r="B71" s="2"/>
      <c r="C71" s="2"/>
      <c r="D71" s="2"/>
    </row>
    <row r="72" ht="20.1" customHeight="1" spans="1:4">
      <c r="A72" s="2"/>
      <c r="B72" s="2"/>
      <c r="C72" s="2"/>
      <c r="D72" s="2"/>
    </row>
    <row r="73" ht="20.1" customHeight="1" spans="1:4">
      <c r="A73" s="2"/>
      <c r="B73" s="2"/>
      <c r="C73" s="2"/>
      <c r="D73" s="2"/>
    </row>
    <row r="74" ht="20.1" customHeight="1" spans="1:4">
      <c r="A74" s="2"/>
      <c r="B74" s="2"/>
      <c r="C74" s="2"/>
      <c r="D74" s="2"/>
    </row>
    <row r="75" ht="20.1" customHeight="1" spans="1:4">
      <c r="A75" s="2"/>
      <c r="B75" s="2"/>
      <c r="C75" s="2"/>
      <c r="D75" s="2"/>
    </row>
    <row r="76" ht="20.1" customHeight="1" spans="1:4">
      <c r="A76" s="2"/>
      <c r="B76" s="2"/>
      <c r="C76" s="2"/>
      <c r="D76" s="2"/>
    </row>
    <row r="77" ht="20.1" customHeight="1" spans="1:4">
      <c r="A77" s="2"/>
      <c r="B77" s="2"/>
      <c r="C77" s="2"/>
      <c r="D77" s="2"/>
    </row>
    <row r="78" ht="20.1" customHeight="1" spans="1:4">
      <c r="A78" s="2"/>
      <c r="B78" s="2"/>
      <c r="C78" s="2"/>
      <c r="D78" s="2"/>
    </row>
    <row r="79" ht="20.1" customHeight="1" spans="1:4">
      <c r="A79" s="2"/>
      <c r="B79" s="2"/>
      <c r="C79" s="2"/>
      <c r="D79" s="2"/>
    </row>
    <row r="80" ht="20.1" customHeight="1" spans="1:4">
      <c r="A80" s="2"/>
      <c r="B80" s="2"/>
      <c r="C80" s="2"/>
      <c r="D80" s="2"/>
    </row>
    <row r="81" ht="20.1" customHeight="1" spans="1:4">
      <c r="A81" s="2"/>
      <c r="B81" s="2"/>
      <c r="C81" s="2"/>
      <c r="D81" s="2"/>
    </row>
    <row r="82" ht="20.1" customHeight="1" spans="1:4">
      <c r="A82" s="2"/>
      <c r="B82" s="2"/>
      <c r="C82" s="2"/>
      <c r="D82" s="2"/>
    </row>
    <row r="83" ht="20.1" customHeight="1" spans="1:4">
      <c r="A83" s="2"/>
      <c r="B83" s="2"/>
      <c r="C83" s="2"/>
      <c r="D83" s="2"/>
    </row>
    <row r="84" ht="20.1" customHeight="1" spans="1:4">
      <c r="A84" s="2"/>
      <c r="B84" s="2"/>
      <c r="C84" s="2"/>
      <c r="D84" s="2"/>
    </row>
    <row r="85" ht="20.1" customHeight="1" spans="1:4">
      <c r="A85" s="2"/>
      <c r="B85" s="2"/>
      <c r="C85" s="2"/>
      <c r="D85" s="2"/>
    </row>
    <row r="86" ht="20.1" customHeight="1" spans="1:4">
      <c r="A86" s="2"/>
      <c r="B86" s="2"/>
      <c r="C86" s="2"/>
      <c r="D86" s="2"/>
    </row>
    <row r="87" ht="20.1" customHeight="1" spans="1:4">
      <c r="A87" s="2"/>
      <c r="B87" s="2"/>
      <c r="C87" s="2"/>
      <c r="D87" s="2"/>
    </row>
    <row r="88" ht="20.1" customHeight="1" spans="1:4">
      <c r="A88" s="2"/>
      <c r="B88" s="2"/>
      <c r="C88" s="2"/>
      <c r="D88" s="2"/>
    </row>
    <row r="89" ht="20.1" customHeight="1" spans="1:4">
      <c r="A89" s="2"/>
      <c r="B89" s="2"/>
      <c r="C89" s="2"/>
      <c r="D89" s="2"/>
    </row>
    <row r="90" ht="20.1" customHeight="1" spans="1:4">
      <c r="A90" s="2"/>
      <c r="B90" s="2"/>
      <c r="C90" s="2"/>
      <c r="D90" s="2"/>
    </row>
    <row r="91" ht="20.1" customHeight="1" spans="1:4">
      <c r="A91" s="2"/>
      <c r="B91" s="2"/>
      <c r="C91" s="2"/>
      <c r="D91" s="2"/>
    </row>
    <row r="92" ht="20.1" customHeight="1" spans="1:4">
      <c r="A92" s="2"/>
      <c r="B92" s="2"/>
      <c r="C92" s="2"/>
      <c r="D92" s="2"/>
    </row>
    <row r="93" ht="20.1" customHeight="1" spans="1:4">
      <c r="A93" s="2"/>
      <c r="B93" s="2"/>
      <c r="C93" s="2"/>
      <c r="D93" s="2"/>
    </row>
    <row r="94" ht="20.1" customHeight="1" spans="1:4">
      <c r="A94" s="2"/>
      <c r="B94" s="2"/>
      <c r="C94" s="2"/>
      <c r="D94" s="2"/>
    </row>
    <row r="95" ht="20.1" customHeight="1" spans="1:4">
      <c r="A95" s="2"/>
      <c r="B95" s="2"/>
      <c r="C95" s="2"/>
      <c r="D95" s="2"/>
    </row>
    <row r="96" ht="20.1" customHeight="1" spans="1:4">
      <c r="A96" s="2"/>
      <c r="B96" s="2"/>
      <c r="C96" s="2"/>
      <c r="D96" s="2"/>
    </row>
    <row r="97" ht="20.1" customHeight="1" spans="1:4">
      <c r="A97" s="2"/>
      <c r="B97" s="2"/>
      <c r="C97" s="2"/>
      <c r="D97" s="2"/>
    </row>
    <row r="98" ht="20.1" customHeight="1" spans="1:4">
      <c r="A98" s="2"/>
      <c r="B98" s="2"/>
      <c r="C98" s="2"/>
      <c r="D98" s="2"/>
    </row>
    <row r="99" ht="20.1" customHeight="1" spans="1:4">
      <c r="A99" s="2"/>
      <c r="B99" s="2"/>
      <c r="C99" s="2"/>
      <c r="D99" s="2"/>
    </row>
    <row r="100" ht="20.1" customHeight="1" spans="1:4">
      <c r="A100" s="2"/>
      <c r="B100" s="2"/>
      <c r="C100" s="2"/>
      <c r="D100" s="2"/>
    </row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s="1" customFormat="1" ht="20.1" customHeight="1" spans="5:9">
      <c r="E110" s="2"/>
      <c r="F110" s="2"/>
      <c r="G110" s="2"/>
      <c r="H110" s="2"/>
      <c r="I110" s="2"/>
    </row>
    <row r="111" s="1" customFormat="1" ht="20.1" customHeight="1" spans="5:9">
      <c r="E111" s="2"/>
      <c r="F111" s="2"/>
      <c r="G111" s="2"/>
      <c r="H111" s="2"/>
      <c r="I111" s="2"/>
    </row>
    <row r="112" s="1" customFormat="1" ht="20.1" customHeight="1" spans="5:9">
      <c r="E112" s="2"/>
      <c r="F112" s="2"/>
      <c r="G112" s="2"/>
      <c r="H112" s="2"/>
      <c r="I112" s="2"/>
    </row>
    <row r="113" s="1" customFormat="1" ht="20.1" customHeight="1" spans="5:9">
      <c r="E113" s="2"/>
      <c r="F113" s="2"/>
      <c r="G113" s="2"/>
      <c r="H113" s="2"/>
      <c r="I113" s="2"/>
    </row>
    <row r="114" s="1" customFormat="1" ht="20.1" customHeight="1" spans="5:9">
      <c r="E114" s="2"/>
      <c r="F114" s="2"/>
      <c r="G114" s="2"/>
      <c r="H114" s="2"/>
      <c r="I114" s="2"/>
    </row>
    <row r="115" s="1" customFormat="1" ht="20.1" customHeight="1" spans="5:9">
      <c r="E115" s="2"/>
      <c r="F115" s="2"/>
      <c r="G115" s="2"/>
      <c r="H115" s="2"/>
      <c r="I115" s="2"/>
    </row>
    <row r="116" s="1" customFormat="1" ht="20.1" customHeight="1" spans="5:9">
      <c r="E116" s="2"/>
      <c r="F116" s="2"/>
      <c r="G116" s="2"/>
      <c r="H116" s="2"/>
      <c r="I116" s="2"/>
    </row>
    <row r="117" s="1" customFormat="1" ht="20.1" customHeight="1" spans="5:9">
      <c r="E117" s="2"/>
      <c r="F117" s="2"/>
      <c r="G117" s="2"/>
      <c r="H117" s="2"/>
      <c r="I117" s="2"/>
    </row>
    <row r="118" s="1" customFormat="1" ht="20.1" customHeight="1" spans="5:9">
      <c r="E118" s="2"/>
      <c r="F118" s="2"/>
      <c r="G118" s="2"/>
      <c r="H118" s="2"/>
      <c r="I118" s="2"/>
    </row>
    <row r="119" s="1" customFormat="1" ht="20.1" customHeight="1" spans="5:9">
      <c r="E119" s="2"/>
      <c r="F119" s="2"/>
      <c r="G119" s="2"/>
      <c r="H119" s="2"/>
      <c r="I119" s="2"/>
    </row>
    <row r="120" s="1" customFormat="1" ht="20.1" customHeight="1" spans="5:9">
      <c r="E120" s="2"/>
      <c r="F120" s="2"/>
      <c r="G120" s="2"/>
      <c r="H120" s="2"/>
      <c r="I120" s="2"/>
    </row>
    <row r="121" s="1" customFormat="1" ht="20.1" customHeight="1" spans="5:9">
      <c r="E121" s="2"/>
      <c r="F121" s="2"/>
      <c r="G121" s="2"/>
      <c r="H121" s="2"/>
      <c r="I121" s="2"/>
    </row>
    <row r="122" s="1" customFormat="1" ht="20.1" customHeight="1" spans="5:9">
      <c r="E122" s="2"/>
      <c r="F122" s="2"/>
      <c r="G122" s="2"/>
      <c r="H122" s="2"/>
      <c r="I122" s="2"/>
    </row>
    <row r="123" s="1" customFormat="1" ht="20.1" customHeight="1" spans="5:9">
      <c r="E123" s="2"/>
      <c r="F123" s="2"/>
      <c r="G123" s="2"/>
      <c r="H123" s="2"/>
      <c r="I123" s="2"/>
    </row>
  </sheetData>
  <mergeCells count="1">
    <mergeCell ref="A2:I2"/>
  </mergeCells>
  <pageMargins left="0.511811023622047" right="0.15748031496063" top="0.275590551181102" bottom="0.748031496062992" header="0.15748031496063" footer="0.31496062992126"/>
  <pageSetup paperSize="9" scale="81" firstPageNumber="19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本级公共平衡（县本级）</vt:lpstr>
      <vt:lpstr>基金预算</vt:lpstr>
      <vt:lpstr>国资预算</vt:lpstr>
      <vt:lpstr>一般公共转移支付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朱雯冕</dc:creator>
  <cp:lastModifiedBy>Administrator</cp:lastModifiedBy>
  <dcterms:created xsi:type="dcterms:W3CDTF">2019-06-25T05:21:00Z</dcterms:created>
  <dcterms:modified xsi:type="dcterms:W3CDTF">2021-11-11T03:44:48Z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