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/>
  <mc:AlternateContent xmlns:mc="http://schemas.openxmlformats.org/markup-compatibility/2006">
    <mc:Choice Requires="x15">
      <x15ac:absPath xmlns:x15ac="http://schemas.microsoft.com/office/spreadsheetml/2010/11/ac" url="E:\05日常工作\00网站录入信息\发布信息\2021年重庆市学校艺术教育发展年度报表\"/>
    </mc:Choice>
  </mc:AlternateContent>
  <bookViews>
    <workbookView xWindow="0" yWindow="0" windowWidth="28800" windowHeight="12165"/>
  </bookViews>
  <sheets>
    <sheet name="按学校类别汇总" sheetId="1" r:id="rId1"/>
  </sheets>
  <calcPr calcId="162913"/>
</workbook>
</file>

<file path=xl/calcChain.xml><?xml version="1.0" encoding="utf-8"?>
<calcChain xmlns="http://schemas.openxmlformats.org/spreadsheetml/2006/main">
  <c r="AM14" i="1" l="1"/>
  <c r="AK14" i="1"/>
  <c r="AI14" i="1"/>
  <c r="AG14" i="1"/>
  <c r="AC14" i="1"/>
  <c r="AA14" i="1"/>
  <c r="Y14" i="1"/>
  <c r="S14" i="1"/>
  <c r="D14" i="1"/>
  <c r="AM13" i="1"/>
  <c r="AK13" i="1"/>
  <c r="AI13" i="1"/>
  <c r="AG13" i="1"/>
  <c r="AM10" i="1"/>
  <c r="AK10" i="1"/>
  <c r="AI10" i="1"/>
  <c r="AG10" i="1"/>
  <c r="S10" i="1"/>
  <c r="S9" i="1"/>
  <c r="AM8" i="1"/>
  <c r="AK8" i="1"/>
  <c r="AI8" i="1"/>
  <c r="AG8" i="1"/>
  <c r="AC8" i="1"/>
  <c r="AA8" i="1"/>
  <c r="Y8" i="1"/>
  <c r="S8" i="1"/>
  <c r="D8" i="1"/>
  <c r="AM7" i="1"/>
  <c r="AK7" i="1"/>
  <c r="AI7" i="1"/>
  <c r="AG7" i="1"/>
  <c r="AC7" i="1"/>
  <c r="AA7" i="1"/>
  <c r="Y7" i="1"/>
  <c r="S7" i="1"/>
  <c r="D7" i="1"/>
</calcChain>
</file>

<file path=xl/sharedStrings.xml><?xml version="1.0" encoding="utf-8"?>
<sst xmlns="http://schemas.openxmlformats.org/spreadsheetml/2006/main" count="74" uniqueCount="56">
  <si>
    <t>56:1</t>
  </si>
  <si>
    <t>104:1</t>
  </si>
  <si>
    <t>486:1</t>
  </si>
  <si>
    <t>41:1</t>
  </si>
  <si>
    <t>161:1</t>
  </si>
  <si>
    <t>76:1</t>
  </si>
  <si>
    <r>
      <t>2021</t>
    </r>
    <r>
      <rPr>
        <b/>
        <sz val="16"/>
        <color theme="1"/>
        <rFont val="方正小标宋_GBK"/>
        <family val="4"/>
        <charset val="134"/>
      </rPr>
      <t>年重庆市学校艺术教育发展年度报表（二）</t>
    </r>
  </si>
  <si>
    <r>
      <rPr>
        <sz val="10"/>
        <color theme="1"/>
        <rFont val="方正黑体_GBK"/>
        <family val="4"/>
        <charset val="134"/>
      </rPr>
      <t>序号</t>
    </r>
  </si>
  <si>
    <r>
      <rPr>
        <sz val="10"/>
        <color theme="1"/>
        <rFont val="方正黑体_GBK"/>
        <family val="4"/>
        <charset val="134"/>
      </rPr>
      <t>学校类别</t>
    </r>
  </si>
  <si>
    <r>
      <rPr>
        <sz val="10"/>
        <color theme="1"/>
        <rFont val="方正黑体_GBK"/>
        <family val="4"/>
        <charset val="134"/>
      </rPr>
      <t>艺术教师</t>
    </r>
  </si>
  <si>
    <r>
      <rPr>
        <sz val="10"/>
        <color theme="1"/>
        <rFont val="方正黑体_GBK"/>
        <family val="4"/>
        <charset val="134"/>
      </rPr>
      <t>行政、教研管理机构及人员</t>
    </r>
  </si>
  <si>
    <r>
      <rPr>
        <sz val="10"/>
        <color theme="1"/>
        <rFont val="方正黑体_GBK"/>
        <family val="4"/>
        <charset val="134"/>
      </rPr>
      <t>条件保障</t>
    </r>
  </si>
  <si>
    <r>
      <rPr>
        <sz val="10"/>
        <color theme="1"/>
        <rFont val="方正黑体_GBK"/>
        <family val="4"/>
        <charset val="134"/>
      </rPr>
      <t>重点项目推进（可另附页）</t>
    </r>
  </si>
  <si>
    <r>
      <rPr>
        <sz val="10"/>
        <color theme="1"/>
        <rFont val="方正黑体_GBK"/>
        <family val="4"/>
        <charset val="134"/>
      </rPr>
      <t>自评公示</t>
    </r>
  </si>
  <si>
    <r>
      <rPr>
        <sz val="9"/>
        <color theme="1"/>
        <rFont val="方正黑体_GBK"/>
        <family val="4"/>
        <charset val="134"/>
      </rPr>
      <t>艺术教师缺额数</t>
    </r>
  </si>
  <si>
    <r>
      <rPr>
        <sz val="9"/>
        <color theme="1"/>
        <rFont val="方正黑体_GBK"/>
        <family val="4"/>
        <charset val="134"/>
      </rPr>
      <t>艺术教师缺额比（</t>
    </r>
    <r>
      <rPr>
        <sz val="9"/>
        <color theme="1"/>
        <rFont val="Times New Roman"/>
        <family val="1"/>
      </rPr>
      <t>%</t>
    </r>
    <r>
      <rPr>
        <sz val="9"/>
        <color theme="1"/>
        <rFont val="方正黑体_GBK"/>
        <family val="4"/>
        <charset val="134"/>
      </rPr>
      <t>）</t>
    </r>
  </si>
  <si>
    <r>
      <rPr>
        <sz val="9"/>
        <color theme="1"/>
        <rFont val="方正黑体_GBK"/>
        <family val="4"/>
        <charset val="134"/>
      </rPr>
      <t>艺术教师生师比</t>
    </r>
  </si>
  <si>
    <r>
      <rPr>
        <sz val="9"/>
        <color theme="1"/>
        <rFont val="方正黑体_GBK"/>
        <family val="4"/>
        <charset val="134"/>
      </rPr>
      <t>艺术教师参加县级以上培训人数</t>
    </r>
  </si>
  <si>
    <r>
      <rPr>
        <sz val="9"/>
        <color theme="1"/>
        <rFont val="方正黑体_GBK"/>
        <family val="4"/>
        <charset val="134"/>
      </rPr>
      <t>艺术教师受县级以上表彰人数</t>
    </r>
  </si>
  <si>
    <r>
      <rPr>
        <sz val="9"/>
        <color theme="1"/>
        <rFont val="方正黑体_GBK"/>
        <family val="4"/>
        <charset val="134"/>
      </rPr>
      <t>区县级机构设置情况</t>
    </r>
  </si>
  <si>
    <r>
      <rPr>
        <sz val="9"/>
        <color theme="1"/>
        <rFont val="方正黑体_GBK"/>
        <family val="4"/>
        <charset val="134"/>
      </rPr>
      <t>行政管理人员数量</t>
    </r>
  </si>
  <si>
    <r>
      <rPr>
        <sz val="9"/>
        <color theme="1"/>
        <rFont val="方正黑体_GBK"/>
        <family val="4"/>
        <charset val="134"/>
      </rPr>
      <t>教研员队伍数量</t>
    </r>
  </si>
  <si>
    <r>
      <rPr>
        <sz val="9"/>
        <color theme="1"/>
        <rFont val="方正黑体_GBK"/>
        <family val="4"/>
        <charset val="134"/>
      </rPr>
      <t>器材达标学校数</t>
    </r>
  </si>
  <si>
    <r>
      <rPr>
        <sz val="9"/>
        <color theme="1"/>
        <rFont val="方正黑体_GBK"/>
        <family val="4"/>
        <charset val="134"/>
      </rPr>
      <t>音乐、美术专用教室数量</t>
    </r>
  </si>
  <si>
    <r>
      <rPr>
        <sz val="9"/>
        <color theme="1"/>
        <rFont val="方正黑体_GBK"/>
        <family val="4"/>
        <charset val="134"/>
      </rPr>
      <t>配备音乐、美术专用教室的学校数</t>
    </r>
  </si>
  <si>
    <r>
      <rPr>
        <sz val="7"/>
        <color theme="1"/>
        <rFont val="方正黑体_GBK"/>
        <family val="4"/>
        <charset val="134"/>
      </rPr>
      <t>艺术教育年度专项投入经费</t>
    </r>
  </si>
  <si>
    <r>
      <rPr>
        <sz val="9"/>
        <color theme="1"/>
        <rFont val="方正黑体_GBK"/>
        <family val="4"/>
        <charset val="134"/>
      </rPr>
      <t>农村艺术试验县阶段推进成果</t>
    </r>
  </si>
  <si>
    <r>
      <rPr>
        <sz val="9"/>
        <color theme="1"/>
        <rFont val="方正黑体_GBK"/>
        <family val="4"/>
        <charset val="134"/>
      </rPr>
      <t>艺术传承校创建成果</t>
    </r>
  </si>
  <si>
    <r>
      <rPr>
        <sz val="9"/>
        <color theme="1"/>
        <rFont val="方正黑体_GBK"/>
        <family val="4"/>
        <charset val="134"/>
      </rPr>
      <t>中小学生艺术展演成果</t>
    </r>
  </si>
  <si>
    <r>
      <rPr>
        <sz val="9"/>
        <color theme="1"/>
        <rFont val="方正黑体_GBK"/>
        <family val="4"/>
        <charset val="134"/>
      </rPr>
      <t>本地自创特色项目成果</t>
    </r>
  </si>
  <si>
    <r>
      <rPr>
        <sz val="9"/>
        <color theme="1"/>
        <rFont val="方正黑体_GBK"/>
        <family val="4"/>
        <charset val="134"/>
      </rPr>
      <t>学校艺术教育工作自评等级</t>
    </r>
  </si>
  <si>
    <r>
      <rPr>
        <sz val="9"/>
        <color theme="1"/>
        <rFont val="方正黑体_GBK"/>
        <family val="4"/>
        <charset val="134"/>
      </rPr>
      <t>学生艺术素质测评</t>
    </r>
  </si>
  <si>
    <r>
      <rPr>
        <sz val="9"/>
        <color theme="1"/>
        <rFont val="方正黑体_GBK"/>
        <family val="4"/>
        <charset val="134"/>
      </rPr>
      <t>机构数量</t>
    </r>
  </si>
  <si>
    <r>
      <rPr>
        <sz val="9"/>
        <color theme="1"/>
        <rFont val="方正黑体_GBK"/>
        <family val="4"/>
        <charset val="134"/>
      </rPr>
      <t>比例（</t>
    </r>
    <r>
      <rPr>
        <sz val="9"/>
        <color theme="1"/>
        <rFont val="Times New Roman"/>
        <family val="1"/>
      </rPr>
      <t>%</t>
    </r>
    <r>
      <rPr>
        <sz val="9"/>
        <color theme="1"/>
        <rFont val="方正黑体_GBK"/>
        <family val="4"/>
        <charset val="134"/>
      </rPr>
      <t>）</t>
    </r>
  </si>
  <si>
    <r>
      <rPr>
        <sz val="9"/>
        <color theme="1"/>
        <rFont val="方正黑体_GBK"/>
        <family val="4"/>
        <charset val="134"/>
      </rPr>
      <t>数量</t>
    </r>
  </si>
  <si>
    <r>
      <rPr>
        <sz val="9"/>
        <color theme="1"/>
        <rFont val="方正黑体_GBK"/>
        <family val="4"/>
        <charset val="134"/>
      </rPr>
      <t>音乐</t>
    </r>
  </si>
  <si>
    <r>
      <rPr>
        <sz val="9"/>
        <color theme="1"/>
        <rFont val="方正黑体_GBK"/>
        <family val="4"/>
        <charset val="134"/>
      </rPr>
      <t>美术</t>
    </r>
  </si>
  <si>
    <r>
      <rPr>
        <sz val="9"/>
        <color theme="1"/>
        <rFont val="方正黑体_GBK"/>
        <family val="4"/>
        <charset val="134"/>
      </rPr>
      <t>综合艺术</t>
    </r>
  </si>
  <si>
    <r>
      <rPr>
        <sz val="9"/>
        <color theme="1"/>
        <rFont val="方正黑体_GBK"/>
        <family val="4"/>
        <charset val="134"/>
      </rPr>
      <t>金额（万元）</t>
    </r>
  </si>
  <si>
    <r>
      <rPr>
        <sz val="9"/>
        <color theme="1"/>
        <rFont val="方正黑体_GBK"/>
        <family val="4"/>
        <charset val="134"/>
      </rPr>
      <t>增长比例</t>
    </r>
  </si>
  <si>
    <r>
      <rPr>
        <sz val="9"/>
        <color theme="1"/>
        <rFont val="方正黑体_GBK"/>
        <family val="4"/>
        <charset val="134"/>
      </rPr>
      <t>优秀</t>
    </r>
  </si>
  <si>
    <r>
      <rPr>
        <sz val="9"/>
        <color theme="1"/>
        <rFont val="方正黑体_GBK"/>
        <family val="4"/>
        <charset val="134"/>
      </rPr>
      <t>良好</t>
    </r>
  </si>
  <si>
    <r>
      <rPr>
        <sz val="9"/>
        <color theme="1"/>
        <rFont val="方正黑体_GBK"/>
        <family val="4"/>
        <charset val="134"/>
      </rPr>
      <t>及格</t>
    </r>
  </si>
  <si>
    <r>
      <rPr>
        <sz val="9"/>
        <color theme="1"/>
        <rFont val="方正黑体_GBK"/>
        <family val="4"/>
        <charset val="134"/>
      </rPr>
      <t>不及格</t>
    </r>
  </si>
  <si>
    <r>
      <rPr>
        <sz val="6"/>
        <color theme="1"/>
        <rFont val="方正黑体_GBK"/>
        <family val="4"/>
        <charset val="134"/>
      </rPr>
      <t>学校数（所）</t>
    </r>
  </si>
  <si>
    <r>
      <rPr>
        <sz val="6"/>
        <color theme="1"/>
        <rFont val="方正黑体_GBK"/>
        <family val="4"/>
        <charset val="134"/>
      </rPr>
      <t>比例（</t>
    </r>
    <r>
      <rPr>
        <sz val="6"/>
        <color theme="1"/>
        <rFont val="Times New Roman"/>
        <family val="1"/>
      </rPr>
      <t>%</t>
    </r>
    <r>
      <rPr>
        <sz val="6"/>
        <color theme="1"/>
        <rFont val="方正黑体_GBK"/>
        <family val="4"/>
        <charset val="134"/>
      </rPr>
      <t>）</t>
    </r>
  </si>
  <si>
    <r>
      <rPr>
        <sz val="6"/>
        <color theme="1"/>
        <rFont val="方正黑体_GBK"/>
        <family val="4"/>
        <charset val="134"/>
      </rPr>
      <t>学生数（个）</t>
    </r>
  </si>
  <si>
    <r>
      <rPr>
        <sz val="8"/>
        <color theme="1"/>
        <rFont val="方正黑体_GBK"/>
        <family val="4"/>
        <charset val="134"/>
      </rPr>
      <t>小学</t>
    </r>
  </si>
  <si>
    <r>
      <rPr>
        <sz val="8"/>
        <color theme="1"/>
        <rFont val="方正黑体_GBK"/>
        <family val="4"/>
        <charset val="134"/>
      </rPr>
      <t>初中</t>
    </r>
  </si>
  <si>
    <r>
      <rPr>
        <sz val="8"/>
        <color theme="1"/>
        <rFont val="方正黑体_GBK"/>
        <family val="4"/>
        <charset val="134"/>
      </rPr>
      <t>高中</t>
    </r>
  </si>
  <si>
    <r>
      <rPr>
        <sz val="8"/>
        <color theme="1"/>
        <rFont val="方正黑体_GBK"/>
        <family val="4"/>
        <charset val="134"/>
      </rPr>
      <t>九年一贯制学校</t>
    </r>
  </si>
  <si>
    <r>
      <rPr>
        <sz val="8"/>
        <color theme="1"/>
        <rFont val="方正黑体_GBK"/>
        <family val="4"/>
        <charset val="134"/>
      </rPr>
      <t>十二年一贯制学校</t>
    </r>
  </si>
  <si>
    <r>
      <rPr>
        <sz val="8"/>
        <color theme="1"/>
        <rFont val="方正黑体_GBK"/>
        <family val="4"/>
        <charset val="134"/>
      </rPr>
      <t>完全中学</t>
    </r>
  </si>
  <si>
    <r>
      <rPr>
        <sz val="8"/>
        <color theme="1"/>
        <rFont val="方正黑体_GBK"/>
        <family val="4"/>
        <charset val="134"/>
      </rPr>
      <t>中等职业技术学校</t>
    </r>
  </si>
  <si>
    <r>
      <rPr>
        <sz val="8"/>
        <color theme="1"/>
        <rFont val="方正黑体_GBK"/>
        <family val="4"/>
        <charset val="134"/>
      </rPr>
      <t>总计</t>
    </r>
  </si>
  <si>
    <r>
      <rPr>
        <sz val="10"/>
        <color theme="1"/>
        <rFont val="方正黑体_GBK"/>
        <family val="4"/>
        <charset val="134"/>
      </rPr>
      <t>填报单位：秀山土家族苗族自治县教育委员会</t>
    </r>
    <r>
      <rPr>
        <sz val="10"/>
        <color theme="1"/>
        <rFont val="Times New Roman"/>
        <family val="1"/>
      </rPr>
      <t xml:space="preserve">                                                         </t>
    </r>
    <r>
      <rPr>
        <sz val="10"/>
        <color theme="1"/>
        <rFont val="方正黑体_GBK"/>
        <family val="4"/>
        <charset val="134"/>
      </rPr>
      <t>联系人：董萍</t>
    </r>
    <r>
      <rPr>
        <sz val="10"/>
        <color theme="1"/>
        <rFont val="Times New Roman"/>
        <family val="1"/>
      </rPr>
      <t xml:space="preserve">                                                             </t>
    </r>
    <r>
      <rPr>
        <sz val="10"/>
        <color theme="1"/>
        <rFont val="方正黑体_GBK"/>
        <family val="4"/>
        <charset val="134"/>
      </rPr>
      <t>联系电话：</t>
    </r>
    <r>
      <rPr>
        <sz val="10"/>
        <color theme="1"/>
        <rFont val="Times New Roman"/>
        <family val="1"/>
      </rPr>
      <t xml:space="preserve">76868899                                                 </t>
    </r>
    <r>
      <rPr>
        <sz val="10"/>
        <color theme="1"/>
        <rFont val="方正黑体_GBK"/>
        <family val="4"/>
        <charset val="134"/>
      </rPr>
      <t>填报时间：</t>
    </r>
    <r>
      <rPr>
        <sz val="10"/>
        <color theme="1"/>
        <rFont val="Times New Roman"/>
        <family val="1"/>
      </rPr>
      <t xml:space="preserve">   2021 </t>
    </r>
    <r>
      <rPr>
        <sz val="10"/>
        <color theme="1"/>
        <rFont val="方正黑体_GBK"/>
        <family val="4"/>
        <charset val="134"/>
      </rPr>
      <t>年</t>
    </r>
    <r>
      <rPr>
        <sz val="10"/>
        <color theme="1"/>
        <rFont val="Times New Roman"/>
        <family val="1"/>
      </rPr>
      <t xml:space="preserve"> 12  </t>
    </r>
    <r>
      <rPr>
        <sz val="10"/>
        <color theme="1"/>
        <rFont val="方正黑体_GBK"/>
        <family val="4"/>
        <charset val="134"/>
      </rPr>
      <t>月</t>
    </r>
    <r>
      <rPr>
        <sz val="10"/>
        <color theme="1"/>
        <rFont val="Times New Roman"/>
        <family val="1"/>
      </rPr>
      <t xml:space="preserve"> 13 </t>
    </r>
    <r>
      <rPr>
        <sz val="10"/>
        <color theme="1"/>
        <rFont val="方正黑体_GBK"/>
        <family val="4"/>
        <charset val="134"/>
      </rPr>
      <t>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</si>
</sst>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Times New Roman"/>
      <family val="1"/>
    </font>
    <font>
      <b/>
      <sz val="16"/>
      <color theme="1"/>
      <name val="方正小标宋_GBK"/>
      <family val="4"/>
      <charset val="134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方正黑体_GBK"/>
      <family val="4"/>
      <charset val="134"/>
    </font>
    <font>
      <sz val="9"/>
      <color theme="1"/>
      <name val="Times New Roman"/>
      <family val="1"/>
    </font>
    <font>
      <sz val="9"/>
      <color theme="1"/>
      <name val="方正黑体_GBK"/>
      <family val="4"/>
      <charset val="134"/>
    </font>
    <font>
      <sz val="7"/>
      <color theme="1"/>
      <name val="Times New Roman"/>
      <family val="1"/>
    </font>
    <font>
      <sz val="7"/>
      <color theme="1"/>
      <name val="方正黑体_GBK"/>
      <family val="4"/>
      <charset val="134"/>
    </font>
    <font>
      <sz val="6"/>
      <color theme="1"/>
      <name val="Times New Roman"/>
      <family val="1"/>
    </font>
    <font>
      <sz val="6"/>
      <color theme="1"/>
      <name val="方正黑体_GBK"/>
      <family val="4"/>
      <charset val="134"/>
    </font>
    <font>
      <sz val="8"/>
      <color theme="1"/>
      <name val="Times New Roman"/>
      <family val="1"/>
    </font>
    <font>
      <sz val="8"/>
      <color theme="1"/>
      <name val="方正黑体_GBK"/>
      <family val="4"/>
      <charset val="134"/>
    </font>
    <font>
      <sz val="8"/>
      <name val="Times New Roman"/>
      <family val="1"/>
    </font>
    <font>
      <sz val="10"/>
      <color theme="1"/>
      <name val="Times New Roman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1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"/>
  <sheetViews>
    <sheetView tabSelected="1" zoomScale="145" zoomScaleNormal="145" workbookViewId="0">
      <selection activeCell="S16" sqref="S16"/>
    </sheetView>
  </sheetViews>
  <sheetFormatPr defaultColWidth="9" defaultRowHeight="15" x14ac:dyDescent="0.15"/>
  <cols>
    <col min="1" max="1" width="2.5" style="2" customWidth="1"/>
    <col min="2" max="2" width="12.875" style="2" customWidth="1"/>
    <col min="3" max="3" width="3.75" style="2" customWidth="1"/>
    <col min="4" max="4" width="4.375" style="2" customWidth="1"/>
    <col min="5" max="5" width="4.875" style="2" customWidth="1"/>
    <col min="6" max="6" width="4.25" style="2" customWidth="1"/>
    <col min="7" max="7" width="4.625" style="2" customWidth="1"/>
    <col min="8" max="10" width="3.75" style="2" customWidth="1"/>
    <col min="11" max="11" width="4.375" style="2" customWidth="1"/>
    <col min="12" max="14" width="3.125" style="2" customWidth="1"/>
    <col min="15" max="15" width="4" style="2" customWidth="1"/>
    <col min="16" max="16" width="3.875" style="2" customWidth="1"/>
    <col min="17" max="17" width="4.125" style="2" customWidth="1"/>
    <col min="18" max="18" width="4.625" style="2" customWidth="1"/>
    <col min="19" max="19" width="6.375" style="2" customWidth="1"/>
    <col min="20" max="23" width="3.875" style="2" customWidth="1"/>
    <col min="24" max="24" width="3.75" style="2" customWidth="1"/>
    <col min="25" max="25" width="6.875" style="2" customWidth="1"/>
    <col min="26" max="26" width="3.5" style="2" customWidth="1"/>
    <col min="27" max="27" width="5.375" style="2" customWidth="1"/>
    <col min="28" max="28" width="3.25" style="2" customWidth="1"/>
    <col min="29" max="29" width="5.125" style="2" customWidth="1"/>
    <col min="30" max="30" width="3.375" style="2" customWidth="1"/>
    <col min="31" max="31" width="4.375" style="2" customWidth="1"/>
    <col min="32" max="32" width="4.875" style="2" customWidth="1"/>
    <col min="33" max="33" width="5.125" style="2" customWidth="1"/>
    <col min="34" max="34" width="4.75" style="2" customWidth="1"/>
    <col min="35" max="35" width="5.25" style="2" customWidth="1"/>
    <col min="36" max="36" width="4.375" style="2" customWidth="1"/>
    <col min="37" max="37" width="5.375" style="2" customWidth="1"/>
    <col min="38" max="38" width="3.25" style="2" customWidth="1"/>
    <col min="39" max="39" width="5.625" style="2" customWidth="1"/>
    <col min="40" max="16384" width="9" style="2"/>
  </cols>
  <sheetData>
    <row r="1" spans="1:39" ht="37.5" customHeight="1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6.25" customHeight="1" x14ac:dyDescent="0.15">
      <c r="A2" s="15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6.25" customHeight="1" x14ac:dyDescent="0.15">
      <c r="A3" s="4" t="s">
        <v>7</v>
      </c>
      <c r="B3" s="4" t="s">
        <v>8</v>
      </c>
      <c r="C3" s="4" t="s">
        <v>9</v>
      </c>
      <c r="D3" s="4"/>
      <c r="E3" s="4"/>
      <c r="F3" s="4"/>
      <c r="G3" s="4"/>
      <c r="H3" s="4" t="s">
        <v>10</v>
      </c>
      <c r="I3" s="4"/>
      <c r="J3" s="4"/>
      <c r="K3" s="4"/>
      <c r="L3" s="4"/>
      <c r="M3" s="4"/>
      <c r="N3" s="4"/>
      <c r="O3" s="4" t="s">
        <v>11</v>
      </c>
      <c r="P3" s="4"/>
      <c r="Q3" s="4"/>
      <c r="R3" s="4"/>
      <c r="S3" s="4"/>
      <c r="T3" s="4" t="s">
        <v>12</v>
      </c>
      <c r="U3" s="4"/>
      <c r="V3" s="4"/>
      <c r="W3" s="4"/>
      <c r="X3" s="4" t="s">
        <v>13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38.25" customHeight="1" x14ac:dyDescent="0.15">
      <c r="A4" s="4"/>
      <c r="B4" s="4"/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/>
      <c r="J4" s="5" t="s">
        <v>20</v>
      </c>
      <c r="K4" s="5"/>
      <c r="L4" s="5" t="s">
        <v>21</v>
      </c>
      <c r="M4" s="5"/>
      <c r="N4" s="5"/>
      <c r="O4" s="5" t="s">
        <v>22</v>
      </c>
      <c r="P4" s="5" t="s">
        <v>23</v>
      </c>
      <c r="Q4" s="5" t="s">
        <v>24</v>
      </c>
      <c r="R4" s="6" t="s">
        <v>25</v>
      </c>
      <c r="S4" s="6"/>
      <c r="T4" s="5" t="s">
        <v>26</v>
      </c>
      <c r="U4" s="5" t="s">
        <v>27</v>
      </c>
      <c r="V4" s="5" t="s">
        <v>28</v>
      </c>
      <c r="W4" s="5" t="s">
        <v>29</v>
      </c>
      <c r="X4" s="5" t="s">
        <v>30</v>
      </c>
      <c r="Y4" s="5"/>
      <c r="Z4" s="5"/>
      <c r="AA4" s="5"/>
      <c r="AB4" s="5"/>
      <c r="AC4" s="5"/>
      <c r="AD4" s="5"/>
      <c r="AE4" s="5"/>
      <c r="AF4" s="5" t="s">
        <v>31</v>
      </c>
      <c r="AG4" s="5"/>
      <c r="AH4" s="5"/>
      <c r="AI4" s="5"/>
      <c r="AJ4" s="5"/>
      <c r="AK4" s="5"/>
      <c r="AL4" s="5"/>
      <c r="AM4" s="5"/>
    </row>
    <row r="5" spans="1:39" ht="32.25" customHeight="1" x14ac:dyDescent="0.15">
      <c r="A5" s="4"/>
      <c r="B5" s="4"/>
      <c r="C5" s="5"/>
      <c r="D5" s="5"/>
      <c r="E5" s="5"/>
      <c r="F5" s="5"/>
      <c r="G5" s="5"/>
      <c r="H5" s="5" t="s">
        <v>32</v>
      </c>
      <c r="I5" s="5" t="s">
        <v>33</v>
      </c>
      <c r="J5" s="5" t="s">
        <v>34</v>
      </c>
      <c r="K5" s="5" t="s">
        <v>33</v>
      </c>
      <c r="L5" s="5" t="s">
        <v>35</v>
      </c>
      <c r="M5" s="5" t="s">
        <v>36</v>
      </c>
      <c r="N5" s="5" t="s">
        <v>37</v>
      </c>
      <c r="O5" s="5"/>
      <c r="P5" s="5"/>
      <c r="Q5" s="5"/>
      <c r="R5" s="5" t="s">
        <v>38</v>
      </c>
      <c r="S5" s="5" t="s">
        <v>39</v>
      </c>
      <c r="T5" s="5"/>
      <c r="U5" s="5"/>
      <c r="V5" s="5"/>
      <c r="W5" s="5"/>
      <c r="X5" s="5" t="s">
        <v>40</v>
      </c>
      <c r="Y5" s="5"/>
      <c r="Z5" s="5" t="s">
        <v>41</v>
      </c>
      <c r="AA5" s="5"/>
      <c r="AB5" s="5" t="s">
        <v>42</v>
      </c>
      <c r="AC5" s="5"/>
      <c r="AD5" s="5" t="s">
        <v>43</v>
      </c>
      <c r="AE5" s="5"/>
      <c r="AF5" s="5" t="s">
        <v>40</v>
      </c>
      <c r="AG5" s="5"/>
      <c r="AH5" s="5" t="s">
        <v>41</v>
      </c>
      <c r="AI5" s="5"/>
      <c r="AJ5" s="5" t="s">
        <v>42</v>
      </c>
      <c r="AK5" s="5"/>
      <c r="AL5" s="5" t="s">
        <v>43</v>
      </c>
      <c r="AM5" s="5"/>
    </row>
    <row r="6" spans="1:39" ht="32.25" customHeight="1" x14ac:dyDescent="0.1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7" t="s">
        <v>44</v>
      </c>
      <c r="Y6" s="7" t="s">
        <v>45</v>
      </c>
      <c r="Z6" s="7" t="s">
        <v>44</v>
      </c>
      <c r="AA6" s="7" t="s">
        <v>45</v>
      </c>
      <c r="AB6" s="7" t="s">
        <v>44</v>
      </c>
      <c r="AC6" s="7" t="s">
        <v>45</v>
      </c>
      <c r="AD6" s="7" t="s">
        <v>44</v>
      </c>
      <c r="AE6" s="7" t="s">
        <v>45</v>
      </c>
      <c r="AF6" s="7" t="s">
        <v>46</v>
      </c>
      <c r="AG6" s="7" t="s">
        <v>45</v>
      </c>
      <c r="AH6" s="7" t="s">
        <v>46</v>
      </c>
      <c r="AI6" s="7" t="s">
        <v>45</v>
      </c>
      <c r="AJ6" s="7" t="s">
        <v>46</v>
      </c>
      <c r="AK6" s="7" t="s">
        <v>45</v>
      </c>
      <c r="AL6" s="7" t="s">
        <v>46</v>
      </c>
      <c r="AM6" s="7" t="s">
        <v>45</v>
      </c>
    </row>
    <row r="7" spans="1:39" ht="18.75" customHeight="1" x14ac:dyDescent="0.15">
      <c r="A7" s="8">
        <v>1</v>
      </c>
      <c r="B7" s="8" t="s">
        <v>47</v>
      </c>
      <c r="C7" s="9">
        <v>5</v>
      </c>
      <c r="D7" s="10">
        <f>C7/778</f>
        <v>6.4267352185089976E-3</v>
      </c>
      <c r="E7" s="11" t="s">
        <v>0</v>
      </c>
      <c r="F7" s="9">
        <v>214</v>
      </c>
      <c r="G7" s="9">
        <v>58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1</v>
      </c>
      <c r="N7" s="9">
        <v>1</v>
      </c>
      <c r="O7" s="9">
        <v>128</v>
      </c>
      <c r="P7" s="9">
        <v>155</v>
      </c>
      <c r="Q7" s="9">
        <v>128</v>
      </c>
      <c r="R7" s="9">
        <v>248.45</v>
      </c>
      <c r="S7" s="12">
        <f>(R7-88.2)/88.2</f>
        <v>1.8168934240362811</v>
      </c>
      <c r="T7" s="9">
        <v>12</v>
      </c>
      <c r="U7" s="9">
        <v>17</v>
      </c>
      <c r="V7" s="9">
        <v>173</v>
      </c>
      <c r="W7" s="9">
        <v>37</v>
      </c>
      <c r="X7" s="9">
        <v>55</v>
      </c>
      <c r="Y7" s="10">
        <f>X7/132</f>
        <v>0.41666666666666669</v>
      </c>
      <c r="Z7" s="9">
        <v>57</v>
      </c>
      <c r="AA7" s="10">
        <f>Z7/132</f>
        <v>0.43181818181818182</v>
      </c>
      <c r="AB7" s="9">
        <v>16</v>
      </c>
      <c r="AC7" s="10">
        <f>AB7/132</f>
        <v>0.12121212121212122</v>
      </c>
      <c r="AD7" s="9">
        <v>0</v>
      </c>
      <c r="AE7" s="9">
        <v>0</v>
      </c>
      <c r="AF7" s="9">
        <v>16906</v>
      </c>
      <c r="AG7" s="10">
        <f>AF7/43485</f>
        <v>0.38877773945038518</v>
      </c>
      <c r="AH7" s="9">
        <v>19175</v>
      </c>
      <c r="AI7" s="10">
        <f>AH7/43485</f>
        <v>0.44095665171898357</v>
      </c>
      <c r="AJ7" s="9">
        <v>7404</v>
      </c>
      <c r="AK7" s="10">
        <f>AJ7/43485</f>
        <v>0.17026560883063124</v>
      </c>
      <c r="AL7" s="9">
        <v>0</v>
      </c>
      <c r="AM7" s="10">
        <f>AL7/43485</f>
        <v>0</v>
      </c>
    </row>
    <row r="8" spans="1:39" ht="18.75" customHeight="1" x14ac:dyDescent="0.15">
      <c r="A8" s="8">
        <v>2</v>
      </c>
      <c r="B8" s="8" t="s">
        <v>48</v>
      </c>
      <c r="C8" s="13">
        <v>2</v>
      </c>
      <c r="D8" s="10">
        <f>C8/229</f>
        <v>8.7336244541484712E-3</v>
      </c>
      <c r="E8" s="11" t="s">
        <v>1</v>
      </c>
      <c r="F8" s="13">
        <v>130</v>
      </c>
      <c r="G8" s="13">
        <v>31</v>
      </c>
      <c r="H8" s="13">
        <v>0</v>
      </c>
      <c r="I8" s="13">
        <v>0</v>
      </c>
      <c r="J8" s="13">
        <v>0</v>
      </c>
      <c r="K8" s="13">
        <v>0</v>
      </c>
      <c r="L8" s="13">
        <v>1</v>
      </c>
      <c r="M8" s="13">
        <v>1</v>
      </c>
      <c r="N8" s="13">
        <v>0</v>
      </c>
      <c r="O8" s="13">
        <v>22</v>
      </c>
      <c r="P8" s="13">
        <v>71</v>
      </c>
      <c r="Q8" s="13">
        <v>22</v>
      </c>
      <c r="R8" s="13">
        <v>163</v>
      </c>
      <c r="S8" s="10">
        <f>(R8-79.29)/79.29</f>
        <v>1.0557447345188546</v>
      </c>
      <c r="T8" s="13">
        <v>2</v>
      </c>
      <c r="U8" s="13">
        <v>6</v>
      </c>
      <c r="V8" s="13">
        <v>113</v>
      </c>
      <c r="W8" s="13">
        <v>22</v>
      </c>
      <c r="X8" s="13">
        <v>10</v>
      </c>
      <c r="Y8" s="10">
        <f>X8/22</f>
        <v>0.45454545454545453</v>
      </c>
      <c r="Z8" s="13">
        <v>11</v>
      </c>
      <c r="AA8" s="10">
        <f>Z8/22</f>
        <v>0.5</v>
      </c>
      <c r="AB8" s="13">
        <v>1</v>
      </c>
      <c r="AC8" s="10">
        <f>AB8/22</f>
        <v>4.5454545454545456E-2</v>
      </c>
      <c r="AD8" s="13">
        <v>0</v>
      </c>
      <c r="AE8" s="13">
        <v>0</v>
      </c>
      <c r="AF8" s="13">
        <v>8620</v>
      </c>
      <c r="AG8" s="10">
        <f>AF8/23788</f>
        <v>0.36236758029258448</v>
      </c>
      <c r="AH8" s="13">
        <v>11021</v>
      </c>
      <c r="AI8" s="10">
        <f>AH8/23788</f>
        <v>0.46330082394484612</v>
      </c>
      <c r="AJ8" s="13">
        <v>4147</v>
      </c>
      <c r="AK8" s="10">
        <f>AJ8/23788</f>
        <v>0.17433159576256937</v>
      </c>
      <c r="AL8" s="13">
        <v>0</v>
      </c>
      <c r="AM8" s="10">
        <f>AL8/23788</f>
        <v>0</v>
      </c>
    </row>
    <row r="9" spans="1:39" ht="18.75" customHeight="1" x14ac:dyDescent="0.15">
      <c r="A9" s="8">
        <v>3</v>
      </c>
      <c r="B9" s="8" t="s">
        <v>49</v>
      </c>
      <c r="C9" s="9">
        <v>0</v>
      </c>
      <c r="D9" s="9">
        <v>0</v>
      </c>
      <c r="E9" s="11" t="s">
        <v>2</v>
      </c>
      <c r="F9" s="9">
        <v>14</v>
      </c>
      <c r="G9" s="9">
        <v>3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</v>
      </c>
      <c r="P9" s="9">
        <v>18</v>
      </c>
      <c r="Q9" s="9">
        <v>2</v>
      </c>
      <c r="R9" s="9">
        <v>35</v>
      </c>
      <c r="S9" s="10">
        <f>(R9-10)/10</f>
        <v>2.5</v>
      </c>
      <c r="T9" s="9">
        <v>0</v>
      </c>
      <c r="U9" s="9">
        <v>0</v>
      </c>
      <c r="V9" s="9">
        <v>2</v>
      </c>
      <c r="W9" s="9">
        <v>2</v>
      </c>
      <c r="X9" s="9">
        <v>2</v>
      </c>
      <c r="Y9" s="10">
        <v>1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3680</v>
      </c>
      <c r="AG9" s="10">
        <v>0.37830000000000003</v>
      </c>
      <c r="AH9" s="9">
        <v>4615</v>
      </c>
      <c r="AI9" s="10">
        <v>0.47439999999999999</v>
      </c>
      <c r="AJ9" s="9">
        <v>1401</v>
      </c>
      <c r="AK9" s="10">
        <v>0.14399999999999999</v>
      </c>
      <c r="AL9" s="9">
        <v>53</v>
      </c>
      <c r="AM9" s="10">
        <v>3.3E-3</v>
      </c>
    </row>
    <row r="10" spans="1:39" ht="18.75" customHeight="1" x14ac:dyDescent="0.15">
      <c r="A10" s="8">
        <v>4</v>
      </c>
      <c r="B10" s="8" t="s">
        <v>50</v>
      </c>
      <c r="C10" s="13">
        <v>0</v>
      </c>
      <c r="D10" s="13">
        <v>0</v>
      </c>
      <c r="E10" s="11" t="s">
        <v>3</v>
      </c>
      <c r="F10" s="13">
        <v>6</v>
      </c>
      <c r="G10" s="13">
        <v>7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2</v>
      </c>
      <c r="P10" s="13">
        <v>5</v>
      </c>
      <c r="Q10" s="13">
        <v>2</v>
      </c>
      <c r="R10" s="13">
        <v>22.1</v>
      </c>
      <c r="S10" s="10">
        <f>(R10-3)/3</f>
        <v>6.3666666666666671</v>
      </c>
      <c r="T10" s="13">
        <v>1</v>
      </c>
      <c r="U10" s="13">
        <v>3</v>
      </c>
      <c r="V10" s="13">
        <v>0</v>
      </c>
      <c r="W10" s="13">
        <v>1</v>
      </c>
      <c r="X10" s="13">
        <v>0</v>
      </c>
      <c r="Y10" s="13">
        <v>0</v>
      </c>
      <c r="Z10" s="13">
        <v>2</v>
      </c>
      <c r="AA10" s="10">
        <v>1</v>
      </c>
      <c r="AB10" s="13">
        <v>0</v>
      </c>
      <c r="AC10" s="13">
        <v>0</v>
      </c>
      <c r="AD10" s="13">
        <v>0</v>
      </c>
      <c r="AE10" s="13">
        <v>0</v>
      </c>
      <c r="AF10" s="13">
        <v>380</v>
      </c>
      <c r="AG10" s="10">
        <f>AF10/1025</f>
        <v>0.37073170731707317</v>
      </c>
      <c r="AH10" s="13">
        <v>371</v>
      </c>
      <c r="AI10" s="10">
        <f>AH10/1025</f>
        <v>0.36195121951219511</v>
      </c>
      <c r="AJ10" s="13">
        <v>274</v>
      </c>
      <c r="AK10" s="10">
        <f>AJ10/1025</f>
        <v>0.26731707317073172</v>
      </c>
      <c r="AL10" s="13">
        <v>0</v>
      </c>
      <c r="AM10" s="10">
        <f>AL10/1025</f>
        <v>0</v>
      </c>
    </row>
    <row r="11" spans="1:39" ht="18.75" customHeight="1" x14ac:dyDescent="0.15">
      <c r="A11" s="8">
        <v>5</v>
      </c>
      <c r="B11" s="8" t="s">
        <v>51</v>
      </c>
      <c r="C11" s="9"/>
      <c r="D11" s="9"/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3"/>
      <c r="AH11" s="9"/>
      <c r="AI11" s="13"/>
      <c r="AJ11" s="9"/>
      <c r="AK11" s="13"/>
      <c r="AL11" s="9"/>
      <c r="AM11" s="13"/>
    </row>
    <row r="12" spans="1:39" ht="18.75" customHeight="1" x14ac:dyDescent="0.15">
      <c r="A12" s="8">
        <v>6</v>
      </c>
      <c r="B12" s="8" t="s">
        <v>52</v>
      </c>
      <c r="C12" s="9"/>
      <c r="D12" s="9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3"/>
      <c r="AH12" s="9"/>
      <c r="AI12" s="13"/>
      <c r="AJ12" s="9"/>
      <c r="AK12" s="13"/>
      <c r="AL12" s="9"/>
      <c r="AM12" s="13"/>
    </row>
    <row r="13" spans="1:39" ht="18.75" customHeight="1" x14ac:dyDescent="0.15">
      <c r="A13" s="8">
        <v>7</v>
      </c>
      <c r="B13" s="8" t="s">
        <v>53</v>
      </c>
      <c r="C13" s="13">
        <v>0</v>
      </c>
      <c r="D13" s="13">
        <v>0</v>
      </c>
      <c r="E13" s="11" t="s">
        <v>4</v>
      </c>
      <c r="F13" s="13">
        <v>10</v>
      </c>
      <c r="G13" s="13">
        <v>10</v>
      </c>
      <c r="H13" s="9">
        <v>0</v>
      </c>
      <c r="I13" s="9">
        <v>0</v>
      </c>
      <c r="J13" s="9">
        <v>0</v>
      </c>
      <c r="K13" s="9">
        <v>0</v>
      </c>
      <c r="L13" s="13">
        <v>0</v>
      </c>
      <c r="M13" s="13">
        <v>0</v>
      </c>
      <c r="N13" s="13">
        <v>0</v>
      </c>
      <c r="O13" s="13">
        <v>1</v>
      </c>
      <c r="P13" s="13">
        <v>19</v>
      </c>
      <c r="Q13" s="13">
        <v>1</v>
      </c>
      <c r="R13" s="13">
        <v>20</v>
      </c>
      <c r="S13" s="10">
        <v>1</v>
      </c>
      <c r="T13" s="13">
        <v>1</v>
      </c>
      <c r="U13" s="13">
        <v>5</v>
      </c>
      <c r="V13" s="13">
        <v>3</v>
      </c>
      <c r="W13" s="13">
        <v>8</v>
      </c>
      <c r="X13" s="13">
        <v>1</v>
      </c>
      <c r="Y13" s="10">
        <v>1</v>
      </c>
      <c r="Z13" s="13">
        <v>0</v>
      </c>
      <c r="AA13" s="13">
        <v>0</v>
      </c>
      <c r="AB13" s="13">
        <v>0</v>
      </c>
      <c r="AC13" s="9">
        <v>0</v>
      </c>
      <c r="AD13" s="9">
        <v>0</v>
      </c>
      <c r="AE13" s="9">
        <v>0</v>
      </c>
      <c r="AF13" s="13">
        <v>1355</v>
      </c>
      <c r="AG13" s="10">
        <f>AF13/4517</f>
        <v>0.29997786141244187</v>
      </c>
      <c r="AH13" s="13">
        <v>1716</v>
      </c>
      <c r="AI13" s="10">
        <f>AH13/4517</f>
        <v>0.37989816249723268</v>
      </c>
      <c r="AJ13" s="13">
        <v>1400</v>
      </c>
      <c r="AK13" s="10">
        <f>AJ13/4517</f>
        <v>0.3099402258135931</v>
      </c>
      <c r="AL13" s="13">
        <v>26</v>
      </c>
      <c r="AM13" s="10">
        <f>AL13/4517</f>
        <v>5.7560327651095863E-3</v>
      </c>
    </row>
    <row r="14" spans="1:39" ht="18.75" customHeight="1" x14ac:dyDescent="0.15">
      <c r="A14" s="8">
        <v>8</v>
      </c>
      <c r="B14" s="8" t="s">
        <v>54</v>
      </c>
      <c r="C14" s="9">
        <v>7</v>
      </c>
      <c r="D14" s="10">
        <f>C14/1086</f>
        <v>6.4456721915285451E-3</v>
      </c>
      <c r="E14" s="11" t="s">
        <v>5</v>
      </c>
      <c r="F14" s="9">
        <v>374</v>
      </c>
      <c r="G14" s="9">
        <v>109</v>
      </c>
      <c r="H14" s="9">
        <v>1</v>
      </c>
      <c r="I14" s="9"/>
      <c r="J14" s="9">
        <v>4</v>
      </c>
      <c r="K14" s="9"/>
      <c r="L14" s="9">
        <v>1</v>
      </c>
      <c r="M14" s="9">
        <v>2</v>
      </c>
      <c r="N14" s="9">
        <v>1</v>
      </c>
      <c r="O14" s="9">
        <v>155</v>
      </c>
      <c r="P14" s="9">
        <v>268</v>
      </c>
      <c r="Q14" s="9">
        <v>155</v>
      </c>
      <c r="R14" s="9">
        <v>488.55</v>
      </c>
      <c r="S14" s="10">
        <f>(R14-180.5)/180.5</f>
        <v>1.7066481994459834</v>
      </c>
      <c r="T14" s="9">
        <v>16</v>
      </c>
      <c r="U14" s="9">
        <v>31</v>
      </c>
      <c r="V14" s="9">
        <v>291</v>
      </c>
      <c r="W14" s="9">
        <v>70</v>
      </c>
      <c r="X14" s="9">
        <v>68</v>
      </c>
      <c r="Y14" s="10">
        <f>X14/159</f>
        <v>0.42767295597484278</v>
      </c>
      <c r="Z14" s="9">
        <v>70</v>
      </c>
      <c r="AA14" s="10">
        <f>Z14/159</f>
        <v>0.44025157232704404</v>
      </c>
      <c r="AB14" s="9">
        <v>17</v>
      </c>
      <c r="AC14" s="10">
        <f>AB14/159</f>
        <v>0.1069182389937107</v>
      </c>
      <c r="AD14" s="9">
        <v>0</v>
      </c>
      <c r="AE14" s="9">
        <v>0</v>
      </c>
      <c r="AF14" s="9">
        <v>30941</v>
      </c>
      <c r="AG14" s="10">
        <f>AF14/82544</f>
        <v>0.37484250823803061</v>
      </c>
      <c r="AH14" s="9">
        <v>36898</v>
      </c>
      <c r="AI14" s="10">
        <f>AH14/82544</f>
        <v>0.44701007947276605</v>
      </c>
      <c r="AJ14" s="9">
        <v>14434</v>
      </c>
      <c r="AK14" s="10">
        <f>AJ14/82544</f>
        <v>0.17486431478968792</v>
      </c>
      <c r="AL14" s="9">
        <v>79</v>
      </c>
      <c r="AM14" s="10">
        <f>AL14/82544</f>
        <v>9.5706532273696454E-4</v>
      </c>
    </row>
    <row r="15" spans="1:39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</sheetData>
  <sheetProtection algorithmName="SHA-512" hashValue="G5d76udoHbkWAf2fKZUrpLYmiVfryi9GNP/bypXUPoFITF/b0vp7RPH6NsyMAiV9wvOYKrQ2QFjJhQpf5llT+Q==" saltValue="FRKEzdSckttgRnji2T39GQ==" spinCount="100000" sheet="1" objects="1" scenarios="1"/>
  <mergeCells count="44">
    <mergeCell ref="J5:J6"/>
    <mergeCell ref="K5:K6"/>
    <mergeCell ref="L5:L6"/>
    <mergeCell ref="M5:M6"/>
    <mergeCell ref="N5:N6"/>
    <mergeCell ref="AF4:AM4"/>
    <mergeCell ref="X5:Y5"/>
    <mergeCell ref="Z5:AA5"/>
    <mergeCell ref="AB5:AC5"/>
    <mergeCell ref="AD5:AE5"/>
    <mergeCell ref="AF5:AG5"/>
    <mergeCell ref="AH5:AI5"/>
    <mergeCell ref="AJ5:AK5"/>
    <mergeCell ref="AL5:AM5"/>
    <mergeCell ref="H4:I4"/>
    <mergeCell ref="J4:K4"/>
    <mergeCell ref="L4:N4"/>
    <mergeCell ref="R4:S4"/>
    <mergeCell ref="X4:AE4"/>
    <mergeCell ref="O4:O6"/>
    <mergeCell ref="P4:P6"/>
    <mergeCell ref="Q4:Q6"/>
    <mergeCell ref="R5:R6"/>
    <mergeCell ref="S5:S6"/>
    <mergeCell ref="T4:T6"/>
    <mergeCell ref="U4:U6"/>
    <mergeCell ref="V4:V6"/>
    <mergeCell ref="W4:W6"/>
    <mergeCell ref="A1:AM1"/>
    <mergeCell ref="A2:AM2"/>
    <mergeCell ref="C3:G3"/>
    <mergeCell ref="H3:N3"/>
    <mergeCell ref="O3:S3"/>
    <mergeCell ref="T3:W3"/>
    <mergeCell ref="X3:AM3"/>
    <mergeCell ref="A3:A6"/>
    <mergeCell ref="B3:B6"/>
    <mergeCell ref="C4:C6"/>
    <mergeCell ref="D4:D6"/>
    <mergeCell ref="E4:E6"/>
    <mergeCell ref="F4:F6"/>
    <mergeCell ref="G4:G6"/>
    <mergeCell ref="H5:H6"/>
    <mergeCell ref="I5:I6"/>
  </mergeCells>
  <phoneticPr fontId="1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按学校类别汇总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石凯</cp:lastModifiedBy>
  <dcterms:created xsi:type="dcterms:W3CDTF">2016-12-26T00:40:00Z</dcterms:created>
  <dcterms:modified xsi:type="dcterms:W3CDTF">2021-12-15T01:21:40Z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CEF7B03ACE154DD8A73A96212D764714</vt:lpwstr>
  </property>
  <property fmtid="{D5CDD505-2E9C-101B-9397-08002B2CF9AE}" pid="3" name="KSOProductBuildVer">
    <vt:lpwstr>2052-11.8.6.8556</vt:lpwstr>
  </property>
</Properties>
</file>